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NOTICE" sheetId="1" r:id="rId1"/>
    <sheet name="I.T. Statement" sheetId="2" r:id="rId2"/>
    <sheet name="Work Sheet" sheetId="3" r:id="rId3"/>
  </sheets>
  <definedNames/>
  <calcPr fullCalcOnLoad="1"/>
</workbook>
</file>

<file path=xl/sharedStrings.xml><?xml version="1.0" encoding="utf-8"?>
<sst xmlns="http://schemas.openxmlformats.org/spreadsheetml/2006/main" count="184" uniqueCount="140">
  <si>
    <t xml:space="preserve"> Pay </t>
  </si>
  <si>
    <t xml:space="preserve">D.A </t>
  </si>
  <si>
    <t>H.R.A</t>
  </si>
  <si>
    <t>F.P</t>
  </si>
  <si>
    <t xml:space="preserve">I.R </t>
  </si>
  <si>
    <t>Z.P.P.F           (Subcri.)</t>
  </si>
  <si>
    <t>GIS</t>
  </si>
  <si>
    <t>P.T</t>
  </si>
  <si>
    <t>LIC</t>
  </si>
  <si>
    <t>Gross Total</t>
  </si>
  <si>
    <t xml:space="preserve">MONTH &amp; YEAR </t>
  </si>
  <si>
    <t>APGLI             Subcri. / Loan</t>
  </si>
  <si>
    <t>TOTAL</t>
  </si>
  <si>
    <t>MANDAL :</t>
  </si>
  <si>
    <t>2. APGLI No:</t>
  </si>
  <si>
    <t>4. L I C :</t>
  </si>
  <si>
    <t>5. L I C :</t>
  </si>
  <si>
    <t>6. L I C :</t>
  </si>
  <si>
    <t>1. P.F.A/C  No:</t>
  </si>
  <si>
    <t xml:space="preserve"> Bank Salary A/c No:</t>
  </si>
  <si>
    <t xml:space="preserve">Name of bank </t>
  </si>
  <si>
    <t>Own House</t>
  </si>
  <si>
    <t>Rented House</t>
  </si>
  <si>
    <t>a) Actual HRA received</t>
  </si>
  <si>
    <t>.Designation</t>
  </si>
  <si>
    <t>.Office Address</t>
  </si>
  <si>
    <t>.Residential Address</t>
  </si>
  <si>
    <t>.GROSS SALARY:</t>
  </si>
  <si>
    <t>.HRA exempted U/s 10(13A) Least of three</t>
  </si>
  <si>
    <t>b) Excess rent paid</t>
  </si>
  <si>
    <t>c) 40% of Salary</t>
  </si>
  <si>
    <t>. Net Salary Income ( 5 - 6 )</t>
  </si>
  <si>
    <t>INCOME  TAX  ASSESSMENT  FOR  THE   YEAR  2009 - 2010</t>
  </si>
  <si>
    <t>. Deductions Under chapter 80</t>
  </si>
  <si>
    <t>a) Professional Tax U/S 16(3)b</t>
  </si>
  <si>
    <t>b) Interest on Housing Loan U/s 24(2)</t>
  </si>
  <si>
    <t>……………………………………………………………………………</t>
  </si>
  <si>
    <t>…………………………………………………………………………….</t>
  </si>
  <si>
    <t>.Employee Name :</t>
  </si>
  <si>
    <t xml:space="preserve">      max 30,000/- after 01/4/99: 1,50,000/-</t>
  </si>
  <si>
    <t>c) Medical re-imbersement ( Max 15,000.)</t>
  </si>
  <si>
    <t>GROSS TOTAL INCOME  : ( 7 - 8 )  :</t>
  </si>
  <si>
    <t>A) Savings (U/s 80 C  - max 1,00,000/-</t>
  </si>
  <si>
    <t>LIC / SBI Life</t>
  </si>
  <si>
    <t>GPF / ZPGPF /</t>
  </si>
  <si>
    <t>Rs…………………..</t>
  </si>
  <si>
    <t>Rs……………………...….</t>
  </si>
  <si>
    <t>Signature &amp; Stamp  of the DDO</t>
  </si>
  <si>
    <t>Signature of the Employee</t>
  </si>
  <si>
    <t>Tax applicable :</t>
  </si>
  <si>
    <t>YES</t>
  </si>
  <si>
    <t>NO</t>
  </si>
  <si>
    <t>Taxable Income  ( 9 -10 )</t>
  </si>
  <si>
    <t xml:space="preserve">Tax on Total Income </t>
  </si>
  <si>
    <t>Surcharge ( 2% Education Cess )</t>
  </si>
  <si>
    <t xml:space="preserve"> Net Tax Payable  ( 12 + 13 )</t>
  </si>
  <si>
    <t>TDS Instalments</t>
  </si>
  <si>
    <t>Proposed Savings</t>
  </si>
  <si>
    <t>APGLI</t>
  </si>
  <si>
    <t>NSC VIII Issue</t>
  </si>
  <si>
    <t>ULIP</t>
  </si>
  <si>
    <t>Repayment of Housing loan inst.</t>
  </si>
  <si>
    <t>Interest on old NSC ' s</t>
  </si>
  <si>
    <t>Bank Term Deposits</t>
  </si>
  <si>
    <t>Pension scheme inst.</t>
  </si>
  <si>
    <t>Tution fee ( Max 2 children)</t>
  </si>
  <si>
    <t>Dividend on Indian Shares</t>
  </si>
  <si>
    <t>Dividend on Mutual funds</t>
  </si>
  <si>
    <t>B) Mediclaim Insurance  (80D )</t>
  </si>
  <si>
    <t xml:space="preserve">      (max pre   10,000/-  senior citizens 15,000/- )</t>
  </si>
  <si>
    <t>C) Exp on PHC dependent   (80 DD )</t>
  </si>
  <si>
    <t>D) Expenditure and Medical Treatment</t>
  </si>
  <si>
    <t>E)  Donations   (80 C  )</t>
  </si>
  <si>
    <t xml:space="preserve">F) Dedutions allowed to PHC Employer  (80 U ) </t>
  </si>
  <si>
    <t>G) Higher Education Loan &amp; Intrest   (80  E )</t>
  </si>
  <si>
    <t xml:space="preserve">     40% disability max 50,000/-  above 80% max 75,000/-</t>
  </si>
  <si>
    <t xml:space="preserve">       on specified  diseases  ( 80 DDB  )</t>
  </si>
  <si>
    <t xml:space="preserve">   ( MAX 40,000/-   Senior citizens 60,000/-  )</t>
  </si>
  <si>
    <t xml:space="preserve">    ( PHC max 50,000 PHC+Blind  or MR max 75,000/- )</t>
  </si>
  <si>
    <t xml:space="preserve">  ( max.40,000/-  )</t>
  </si>
  <si>
    <t>Total Deductions  Under Chapter  80</t>
  </si>
  <si>
    <t>S B I - TANUKU</t>
  </si>
  <si>
    <t>3. P L I No :</t>
  </si>
  <si>
    <t>Sec. Gr. Teacher</t>
  </si>
  <si>
    <t>yes</t>
  </si>
  <si>
    <t>Rs.</t>
  </si>
  <si>
    <t>Rs……………………</t>
  </si>
  <si>
    <t>NIL</t>
  </si>
  <si>
    <t>Rs…………………….</t>
  </si>
  <si>
    <t>Rs…………………</t>
  </si>
  <si>
    <t>Deductions Under Chapter 80 :</t>
  </si>
  <si>
    <t xml:space="preserve">Spl. Pay          </t>
  </si>
  <si>
    <t>E W F  /    S W F  / CMR Fund</t>
  </si>
  <si>
    <t>Personel Pay             ( H.Q )</t>
  </si>
  <si>
    <r>
      <t>Total  savings  U/s 80C (</t>
    </r>
    <r>
      <rPr>
        <b/>
        <sz val="10"/>
        <rFont val="Rockwell"/>
        <family val="1"/>
      </rPr>
      <t>max Rs1,00,000/)-</t>
    </r>
  </si>
  <si>
    <t>( EWF+SWF+CMRF= 20+20+352+350 )        :</t>
  </si>
  <si>
    <t xml:space="preserve"> Housing Loan Instalment</t>
  </si>
  <si>
    <t xml:space="preserve">IT PAN No:   </t>
  </si>
  <si>
    <t>Signature of the Employee :</t>
  </si>
  <si>
    <t>7.Housing Loan A/C :</t>
  </si>
  <si>
    <t xml:space="preserve">Salary  particulars  of Sri/Smt/kum:                                                     for  the period of  1 - 4 - 2010  to 31 - 03 - 2011 </t>
  </si>
  <si>
    <t xml:space="preserve"> APRIL, 2010</t>
  </si>
  <si>
    <t>MAY, 2010</t>
  </si>
  <si>
    <t xml:space="preserve"> JUNE, 2010</t>
  </si>
  <si>
    <t xml:space="preserve"> JULY, 2010</t>
  </si>
  <si>
    <t xml:space="preserve">AUGUST, 2010 </t>
  </si>
  <si>
    <t>SEPTEMBER, 2010</t>
  </si>
  <si>
    <t xml:space="preserve">OCTOBER, 2010 </t>
  </si>
  <si>
    <t xml:space="preserve"> NOVEMBER, 2010</t>
  </si>
  <si>
    <t xml:space="preserve">DECEMBER, 2010 </t>
  </si>
  <si>
    <t>JANUARY, 20101</t>
  </si>
  <si>
    <t xml:space="preserve">FEBRUARY, 2011 </t>
  </si>
  <si>
    <t>MARCH,  2011</t>
  </si>
  <si>
    <t>PRC - 2010 AREARS</t>
  </si>
  <si>
    <t>NOTIONAL INCREMENTS AREARS</t>
  </si>
  <si>
    <t>Surrender Leave                      1-12-2010 to 15-12-2010</t>
  </si>
  <si>
    <t>D.A Arears to PF                   1-1-10 to 1-6-10</t>
  </si>
  <si>
    <t xml:space="preserve">D.A Arears to PF                     1-7-10  to 31-10-10 </t>
  </si>
  <si>
    <t>500/- p.m</t>
  </si>
  <si>
    <t>1500 X 12 =18000/-</t>
  </si>
  <si>
    <t>( 5000 x 12 )</t>
  </si>
  <si>
    <t>60,000/-per anum</t>
  </si>
  <si>
    <t>L-2222222 - A,B</t>
  </si>
  <si>
    <t xml:space="preserve">      /-p.m</t>
  </si>
  <si>
    <t xml:space="preserve">Village :    </t>
  </si>
  <si>
    <t xml:space="preserve"> </t>
  </si>
  <si>
    <t xml:space="preserve"> Name of the School : Z.P.H.S / M P P S:</t>
  </si>
  <si>
    <t>INCOME TAX PAID THROUGH SALARY</t>
  </si>
  <si>
    <t>SIGNATURE    &amp;  STAMP      OF DDO ::</t>
  </si>
  <si>
    <t>*******  NOTICE  *******</t>
  </si>
  <si>
    <t>WORK SHEET COLUMNS TOTALS LINKED TO STATEMENT  COLUMNS AND THE  AND CALCULATIONS  ARE FOR EVERY STEPS ARE ALSO ARRANGED FOR YOU.</t>
  </si>
  <si>
    <t xml:space="preserve">PLEASE FILL THE COLUMNS OF  WORK SHEET   </t>
  </si>
  <si>
    <t>STEP : 1</t>
  </si>
  <si>
    <t>STEP : 2</t>
  </si>
  <si>
    <t>PLEASE SAVE A COPY OF THIS  INCOME TAX WORK SHEET  TO FINALLY PREPARE  OR  FILL UP FORM-16/ SARAL.</t>
  </si>
  <si>
    <t>M. P. P S</t>
  </si>
  <si>
    <t xml:space="preserve">                       , </t>
  </si>
  <si>
    <t>W.G.Dt.</t>
  </si>
  <si>
    <t>……………………………………………………………</t>
  </si>
  <si>
    <t xml:space="preserve">PLEASE FILL SOME COLUMNS ( Name / Address / own house /  tution fees etc.,) OF I.T. STATEMENT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</si>
</sst>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</numFmts>
  <fonts count="35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2"/>
      <name val="Arial"/>
      <family val="2"/>
    </font>
    <font>
      <b/>
      <sz val="16"/>
      <name val="Times New Roman"/>
      <family val="1"/>
    </font>
    <font>
      <b/>
      <sz val="10"/>
      <name val="Arial"/>
      <family val="2"/>
    </font>
    <font>
      <sz val="10"/>
      <name val="Rockwell"/>
      <family val="1"/>
    </font>
    <font>
      <sz val="9"/>
      <name val="Rockwell"/>
      <family val="1"/>
    </font>
    <font>
      <b/>
      <sz val="10"/>
      <name val="Rockwell"/>
      <family val="1"/>
    </font>
    <font>
      <b/>
      <u val="single"/>
      <sz val="11"/>
      <name val="Rockwell"/>
      <family val="1"/>
    </font>
    <font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2"/>
      <name val="Rockwell"/>
      <family val="1"/>
    </font>
    <font>
      <b/>
      <sz val="12"/>
      <name val="Rockwell"/>
      <family val="1"/>
    </font>
    <font>
      <b/>
      <sz val="11"/>
      <name val="Rockwell"/>
      <family val="1"/>
    </font>
    <font>
      <b/>
      <sz val="9"/>
      <name val="Arial"/>
      <family val="0"/>
    </font>
    <font>
      <b/>
      <sz val="11"/>
      <name val="Arial"/>
      <family val="0"/>
    </font>
    <font>
      <sz val="11"/>
      <name val="Rockwell"/>
      <family val="1"/>
    </font>
    <font>
      <sz val="11"/>
      <name val="Arial"/>
      <family val="0"/>
    </font>
    <font>
      <sz val="7"/>
      <name val="Arial"/>
      <family val="0"/>
    </font>
    <font>
      <b/>
      <sz val="20"/>
      <name val="Arial"/>
      <family val="0"/>
    </font>
    <font>
      <b/>
      <sz val="16"/>
      <name val="Verdana"/>
      <family val="2"/>
    </font>
    <font>
      <b/>
      <sz val="18"/>
      <name val="Verdana"/>
      <family val="2"/>
    </font>
    <font>
      <sz val="14"/>
      <name val="Verdana"/>
      <family val="2"/>
    </font>
    <font>
      <b/>
      <sz val="14"/>
      <color indexed="10"/>
      <name val="Verdana"/>
      <family val="2"/>
    </font>
    <font>
      <b/>
      <sz val="14"/>
      <color indexed="10"/>
      <name val="Arial"/>
      <family val="2"/>
    </font>
    <font>
      <sz val="16"/>
      <name val="Verdan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/>
    </xf>
    <xf numFmtId="0" fontId="11" fillId="0" borderId="1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15" fillId="0" borderId="1" xfId="0" applyFont="1" applyBorder="1" applyAlignment="1">
      <alignment/>
    </xf>
    <xf numFmtId="0" fontId="15" fillId="0" borderId="1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horizontal="right" vertical="center"/>
    </xf>
    <xf numFmtId="164" fontId="15" fillId="0" borderId="1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vertical="center"/>
    </xf>
    <xf numFmtId="164" fontId="15" fillId="0" borderId="1" xfId="0" applyNumberFormat="1" applyFont="1" applyBorder="1" applyAlignment="1">
      <alignment vertical="center"/>
    </xf>
    <xf numFmtId="0" fontId="15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/>
    </xf>
    <xf numFmtId="0" fontId="15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5" fillId="0" borderId="1" xfId="0" applyFont="1" applyBorder="1" applyAlignment="1">
      <alignment vertical="center"/>
    </xf>
    <xf numFmtId="164" fontId="15" fillId="2" borderId="1" xfId="0" applyNumberFormat="1" applyFont="1" applyFill="1" applyBorder="1" applyAlignment="1">
      <alignment horizontal="right" vertical="center"/>
    </xf>
    <xf numFmtId="0" fontId="15" fillId="2" borderId="1" xfId="0" applyFont="1" applyFill="1" applyBorder="1" applyAlignment="1" quotePrefix="1">
      <alignment horizontal="center" vertical="center"/>
    </xf>
    <xf numFmtId="0" fontId="15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164" fontId="15" fillId="2" borderId="1" xfId="0" applyNumberFormat="1" applyFont="1" applyFill="1" applyBorder="1" applyAlignment="1">
      <alignment vertical="center"/>
    </xf>
    <xf numFmtId="164" fontId="8" fillId="2" borderId="1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15" fillId="0" borderId="0" xfId="0" applyFont="1" applyBorder="1" applyAlignment="1">
      <alignment/>
    </xf>
    <xf numFmtId="0" fontId="0" fillId="0" borderId="2" xfId="0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1" fillId="0" borderId="2" xfId="0" applyFont="1" applyBorder="1" applyAlignment="1">
      <alignment/>
    </xf>
    <xf numFmtId="0" fontId="13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2" fillId="0" borderId="0" xfId="0" applyFont="1" applyBorder="1" applyAlignment="1">
      <alignment/>
    </xf>
    <xf numFmtId="43" fontId="11" fillId="0" borderId="0" xfId="15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3" xfId="0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0" fillId="0" borderId="0" xfId="0" applyBorder="1" applyAlignment="1">
      <alignment horizontal="center" vertical="center" wrapText="1" readingOrder="1"/>
    </xf>
    <xf numFmtId="0" fontId="2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3" fillId="3" borderId="1" xfId="0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center" vertical="center"/>
    </xf>
    <xf numFmtId="0" fontId="31" fillId="4" borderId="6" xfId="0" applyFont="1" applyFill="1" applyBorder="1" applyAlignment="1">
      <alignment horizontal="center" vertical="center"/>
    </xf>
    <xf numFmtId="0" fontId="31" fillId="4" borderId="7" xfId="0" applyFont="1" applyFill="1" applyBorder="1" applyAlignment="1">
      <alignment horizontal="center" vertical="center"/>
    </xf>
    <xf numFmtId="0" fontId="31" fillId="4" borderId="8" xfId="0" applyFont="1" applyFill="1" applyBorder="1" applyAlignment="1">
      <alignment horizontal="center" vertical="center"/>
    </xf>
    <xf numFmtId="0" fontId="28" fillId="5" borderId="1" xfId="0" applyFont="1" applyFill="1" applyBorder="1" applyAlignment="1">
      <alignment horizontal="center" vertical="center" wrapText="1"/>
    </xf>
    <xf numFmtId="0" fontId="29" fillId="6" borderId="9" xfId="0" applyFont="1" applyFill="1" applyBorder="1" applyAlignment="1">
      <alignment horizontal="center" vertical="center" wrapText="1"/>
    </xf>
    <xf numFmtId="0" fontId="29" fillId="6" borderId="10" xfId="0" applyFont="1" applyFill="1" applyBorder="1" applyAlignment="1">
      <alignment horizontal="center" vertical="center" wrapText="1"/>
    </xf>
    <xf numFmtId="0" fontId="29" fillId="6" borderId="11" xfId="0" applyFont="1" applyFill="1" applyBorder="1" applyAlignment="1">
      <alignment horizontal="center" vertical="center" wrapText="1"/>
    </xf>
    <xf numFmtId="0" fontId="29" fillId="6" borderId="4" xfId="0" applyFont="1" applyFill="1" applyBorder="1" applyAlignment="1">
      <alignment horizontal="center" vertical="center" wrapText="1"/>
    </xf>
    <xf numFmtId="0" fontId="29" fillId="6" borderId="0" xfId="0" applyFont="1" applyFill="1" applyBorder="1" applyAlignment="1">
      <alignment horizontal="center" vertical="center" wrapText="1"/>
    </xf>
    <xf numFmtId="0" fontId="29" fillId="6" borderId="2" xfId="0" applyFont="1" applyFill="1" applyBorder="1" applyAlignment="1">
      <alignment horizontal="center" vertical="center" wrapText="1"/>
    </xf>
    <xf numFmtId="0" fontId="30" fillId="7" borderId="1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25" fillId="0" borderId="0" xfId="0" applyFont="1" applyBorder="1" applyAlignment="1">
      <alignment horizontal="right"/>
    </xf>
    <xf numFmtId="0" fontId="25" fillId="0" borderId="2" xfId="0" applyFont="1" applyBorder="1" applyAlignment="1">
      <alignment horizontal="right"/>
    </xf>
    <xf numFmtId="0" fontId="25" fillId="0" borderId="4" xfId="0" applyFont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0" fontId="13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0" fontId="18" fillId="0" borderId="1" xfId="0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0" fillId="0" borderId="0" xfId="0" applyFont="1" applyBorder="1" applyAlignment="1">
      <alignment horizontal="right"/>
    </xf>
    <xf numFmtId="0" fontId="34" fillId="4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2:H22"/>
  <sheetViews>
    <sheetView tabSelected="1" workbookViewId="0" topLeftCell="A1">
      <selection activeCell="B22" sqref="B22:H22"/>
    </sheetView>
  </sheetViews>
  <sheetFormatPr defaultColWidth="9.140625" defaultRowHeight="12.75"/>
  <cols>
    <col min="1" max="1" width="17.28125" style="0" customWidth="1"/>
    <col min="2" max="7" width="10.8515625" style="0" customWidth="1"/>
    <col min="8" max="8" width="14.8515625" style="0" customWidth="1"/>
  </cols>
  <sheetData>
    <row r="2" spans="1:8" ht="48" customHeight="1">
      <c r="A2" s="82" t="s">
        <v>129</v>
      </c>
      <c r="B2" s="82"/>
      <c r="C2" s="82"/>
      <c r="D2" s="82"/>
      <c r="E2" s="82"/>
      <c r="F2" s="82"/>
      <c r="G2" s="82"/>
      <c r="H2" s="82"/>
    </row>
    <row r="3" spans="1:8" ht="12.75" customHeight="1">
      <c r="A3" s="83" t="s">
        <v>134</v>
      </c>
      <c r="B3" s="84"/>
      <c r="C3" s="84"/>
      <c r="D3" s="84"/>
      <c r="E3" s="84"/>
      <c r="F3" s="84"/>
      <c r="G3" s="84"/>
      <c r="H3" s="85"/>
    </row>
    <row r="4" spans="1:8" ht="12.75" customHeight="1">
      <c r="A4" s="86"/>
      <c r="B4" s="87"/>
      <c r="C4" s="87"/>
      <c r="D4" s="87"/>
      <c r="E4" s="87"/>
      <c r="F4" s="87"/>
      <c r="G4" s="87"/>
      <c r="H4" s="88"/>
    </row>
    <row r="5" spans="1:8" ht="12.75" customHeight="1">
      <c r="A5" s="86"/>
      <c r="B5" s="87"/>
      <c r="C5" s="87"/>
      <c r="D5" s="87"/>
      <c r="E5" s="87"/>
      <c r="F5" s="87"/>
      <c r="G5" s="87"/>
      <c r="H5" s="88"/>
    </row>
    <row r="6" spans="1:8" ht="12.75" customHeight="1">
      <c r="A6" s="86"/>
      <c r="B6" s="87"/>
      <c r="C6" s="87"/>
      <c r="D6" s="87"/>
      <c r="E6" s="87"/>
      <c r="F6" s="87"/>
      <c r="G6" s="87"/>
      <c r="H6" s="88"/>
    </row>
    <row r="7" spans="1:8" ht="12.75" customHeight="1">
      <c r="A7" s="86"/>
      <c r="B7" s="87"/>
      <c r="C7" s="87"/>
      <c r="D7" s="87"/>
      <c r="E7" s="87"/>
      <c r="F7" s="87"/>
      <c r="G7" s="87"/>
      <c r="H7" s="88"/>
    </row>
    <row r="8" spans="1:8" ht="12.75" customHeight="1">
      <c r="A8" s="86"/>
      <c r="B8" s="87"/>
      <c r="C8" s="87"/>
      <c r="D8" s="87"/>
      <c r="E8" s="87"/>
      <c r="F8" s="87"/>
      <c r="G8" s="87"/>
      <c r="H8" s="88"/>
    </row>
    <row r="9" spans="1:8" ht="12.75" customHeight="1">
      <c r="A9" s="86"/>
      <c r="B9" s="87"/>
      <c r="C9" s="87"/>
      <c r="D9" s="87"/>
      <c r="E9" s="87"/>
      <c r="F9" s="87"/>
      <c r="G9" s="87"/>
      <c r="H9" s="88"/>
    </row>
    <row r="10" spans="1:8" ht="12.75" customHeight="1">
      <c r="A10" s="86"/>
      <c r="B10" s="87"/>
      <c r="C10" s="87"/>
      <c r="D10" s="87"/>
      <c r="E10" s="87"/>
      <c r="F10" s="87"/>
      <c r="G10" s="87"/>
      <c r="H10" s="88"/>
    </row>
    <row r="11" spans="1:8" ht="12.75" customHeight="1">
      <c r="A11" s="86"/>
      <c r="B11" s="87"/>
      <c r="C11" s="87"/>
      <c r="D11" s="87"/>
      <c r="E11" s="87"/>
      <c r="F11" s="87"/>
      <c r="G11" s="87"/>
      <c r="H11" s="88"/>
    </row>
    <row r="12" spans="1:8" ht="12.75" customHeight="1">
      <c r="A12" s="89" t="s">
        <v>130</v>
      </c>
      <c r="B12" s="89"/>
      <c r="C12" s="89"/>
      <c r="D12" s="89"/>
      <c r="E12" s="89"/>
      <c r="F12" s="89"/>
      <c r="G12" s="89"/>
      <c r="H12" s="89"/>
    </row>
    <row r="13" spans="1:8" ht="12.75" customHeight="1">
      <c r="A13" s="89"/>
      <c r="B13" s="89"/>
      <c r="C13" s="89"/>
      <c r="D13" s="89"/>
      <c r="E13" s="89"/>
      <c r="F13" s="89"/>
      <c r="G13" s="89"/>
      <c r="H13" s="89"/>
    </row>
    <row r="14" spans="1:8" ht="12.75" customHeight="1">
      <c r="A14" s="89"/>
      <c r="B14" s="89"/>
      <c r="C14" s="89"/>
      <c r="D14" s="89"/>
      <c r="E14" s="89"/>
      <c r="F14" s="89"/>
      <c r="G14" s="89"/>
      <c r="H14" s="89"/>
    </row>
    <row r="15" spans="1:8" ht="12.75" customHeight="1">
      <c r="A15" s="89"/>
      <c r="B15" s="89"/>
      <c r="C15" s="89"/>
      <c r="D15" s="89"/>
      <c r="E15" s="89"/>
      <c r="F15" s="89"/>
      <c r="G15" s="89"/>
      <c r="H15" s="89"/>
    </row>
    <row r="16" spans="1:8" ht="12.75" customHeight="1">
      <c r="A16" s="89"/>
      <c r="B16" s="89"/>
      <c r="C16" s="89"/>
      <c r="D16" s="89"/>
      <c r="E16" s="89"/>
      <c r="F16" s="89"/>
      <c r="G16" s="89"/>
      <c r="H16" s="89"/>
    </row>
    <row r="17" spans="1:8" ht="12.75" customHeight="1">
      <c r="A17" s="89"/>
      <c r="B17" s="89"/>
      <c r="C17" s="89"/>
      <c r="D17" s="89"/>
      <c r="E17" s="89"/>
      <c r="F17" s="89"/>
      <c r="G17" s="89"/>
      <c r="H17" s="89"/>
    </row>
    <row r="18" spans="1:8" ht="12.75" customHeight="1">
      <c r="A18" s="89"/>
      <c r="B18" s="89"/>
      <c r="C18" s="89"/>
      <c r="D18" s="89"/>
      <c r="E18" s="89"/>
      <c r="F18" s="89"/>
      <c r="G18" s="89"/>
      <c r="H18" s="89"/>
    </row>
    <row r="19" spans="1:8" ht="12.75" customHeight="1">
      <c r="A19" s="89"/>
      <c r="B19" s="89"/>
      <c r="C19" s="89"/>
      <c r="D19" s="89"/>
      <c r="E19" s="89"/>
      <c r="F19" s="89"/>
      <c r="G19" s="89"/>
      <c r="H19" s="89"/>
    </row>
    <row r="20" spans="1:8" ht="12.75" customHeight="1">
      <c r="A20" s="89"/>
      <c r="B20" s="89"/>
      <c r="C20" s="89"/>
      <c r="D20" s="89"/>
      <c r="E20" s="89"/>
      <c r="F20" s="89"/>
      <c r="G20" s="89"/>
      <c r="H20" s="89"/>
    </row>
    <row r="21" spans="1:8" ht="36.75" customHeight="1">
      <c r="A21" s="78" t="s">
        <v>132</v>
      </c>
      <c r="B21" s="79" t="s">
        <v>131</v>
      </c>
      <c r="C21" s="80"/>
      <c r="D21" s="80"/>
      <c r="E21" s="80"/>
      <c r="F21" s="80"/>
      <c r="G21" s="80"/>
      <c r="H21" s="81"/>
    </row>
    <row r="22" spans="1:8" ht="66.75" customHeight="1">
      <c r="A22" s="77" t="s">
        <v>133</v>
      </c>
      <c r="B22" s="117" t="s">
        <v>139</v>
      </c>
      <c r="C22" s="117"/>
      <c r="D22" s="117"/>
      <c r="E22" s="117"/>
      <c r="F22" s="117"/>
      <c r="G22" s="117"/>
      <c r="H22" s="117"/>
    </row>
  </sheetData>
  <mergeCells count="5">
    <mergeCell ref="B21:H21"/>
    <mergeCell ref="B22:H22"/>
    <mergeCell ref="A2:H2"/>
    <mergeCell ref="A3:H11"/>
    <mergeCell ref="A12:H20"/>
  </mergeCells>
  <printOptions/>
  <pageMargins left="0.75" right="0.75" top="1" bottom="1" header="0.5" footer="0.5"/>
  <pageSetup horizontalDpi="180" verticalDpi="1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workbookViewId="0" topLeftCell="A7">
      <selection activeCell="M49" sqref="M49"/>
    </sheetView>
  </sheetViews>
  <sheetFormatPr defaultColWidth="9.140625" defaultRowHeight="12.75"/>
  <cols>
    <col min="1" max="1" width="4.140625" style="63" customWidth="1"/>
    <col min="3" max="3" width="15.8515625" style="0" customWidth="1"/>
    <col min="4" max="4" width="2.140625" style="0" customWidth="1"/>
    <col min="5" max="5" width="16.421875" style="0" customWidth="1"/>
    <col min="6" max="6" width="5.28125" style="0" customWidth="1"/>
    <col min="7" max="7" width="12.00390625" style="0" customWidth="1"/>
    <col min="8" max="8" width="5.57421875" style="0" customWidth="1"/>
    <col min="9" max="9" width="3.7109375" style="0" customWidth="1"/>
    <col min="10" max="10" width="14.00390625" style="34" customWidth="1"/>
    <col min="16" max="16" width="5.7109375" style="0" customWidth="1"/>
  </cols>
  <sheetData>
    <row r="1" spans="1:11" ht="19.5" customHeight="1">
      <c r="A1" s="90" t="s">
        <v>32</v>
      </c>
      <c r="B1" s="91"/>
      <c r="C1" s="91"/>
      <c r="D1" s="91"/>
      <c r="E1" s="91"/>
      <c r="F1" s="91"/>
      <c r="G1" s="91"/>
      <c r="H1" s="91"/>
      <c r="I1" s="91"/>
      <c r="J1" s="91"/>
      <c r="K1" s="92"/>
    </row>
    <row r="2" spans="1:11" ht="15">
      <c r="A2" s="61"/>
      <c r="B2" s="43"/>
      <c r="C2" s="43"/>
      <c r="D2" s="43"/>
      <c r="E2" s="43"/>
      <c r="F2" s="43"/>
      <c r="G2" s="43"/>
      <c r="H2" s="43"/>
      <c r="I2" s="43"/>
      <c r="J2" s="44"/>
      <c r="K2" s="45"/>
    </row>
    <row r="3" spans="1:11" ht="15.75" customHeight="1">
      <c r="A3" s="61">
        <v>1</v>
      </c>
      <c r="B3" s="46" t="s">
        <v>38</v>
      </c>
      <c r="C3" s="46"/>
      <c r="D3" s="46"/>
      <c r="E3" s="43"/>
      <c r="F3" s="46"/>
      <c r="G3" s="48"/>
      <c r="H3" s="46"/>
      <c r="I3" s="46"/>
      <c r="J3" s="49"/>
      <c r="K3" s="50"/>
    </row>
    <row r="4" spans="1:11" ht="15.75" customHeight="1">
      <c r="A4" s="61">
        <v>2</v>
      </c>
      <c r="B4" s="46" t="s">
        <v>24</v>
      </c>
      <c r="C4" s="46"/>
      <c r="D4" s="46"/>
      <c r="E4" s="46" t="s">
        <v>36</v>
      </c>
      <c r="F4" s="46"/>
      <c r="G4" s="59" t="s">
        <v>83</v>
      </c>
      <c r="H4" s="46"/>
      <c r="I4" s="46"/>
      <c r="J4" s="49"/>
      <c r="K4" s="50"/>
    </row>
    <row r="5" spans="1:11" ht="15.75" customHeight="1">
      <c r="A5" s="61">
        <v>3</v>
      </c>
      <c r="B5" s="46" t="s">
        <v>25</v>
      </c>
      <c r="C5" s="46"/>
      <c r="D5" s="46"/>
      <c r="E5" s="46" t="s">
        <v>37</v>
      </c>
      <c r="F5" s="46"/>
      <c r="G5" s="59" t="s">
        <v>135</v>
      </c>
      <c r="H5" s="46"/>
      <c r="I5" s="46"/>
      <c r="J5" s="49"/>
      <c r="K5" s="50"/>
    </row>
    <row r="6" spans="1:11" ht="15.75" customHeight="1">
      <c r="A6" s="61"/>
      <c r="B6" s="46"/>
      <c r="C6" s="46"/>
      <c r="D6" s="46"/>
      <c r="E6" s="46" t="s">
        <v>37</v>
      </c>
      <c r="F6" s="46"/>
      <c r="G6" s="59"/>
      <c r="H6" s="46"/>
      <c r="I6" s="46"/>
      <c r="J6" s="49"/>
      <c r="K6" s="50"/>
    </row>
    <row r="7" spans="1:11" ht="15.75" customHeight="1">
      <c r="A7" s="61"/>
      <c r="B7" s="46"/>
      <c r="C7" s="46"/>
      <c r="D7" s="46"/>
      <c r="E7" s="46" t="s">
        <v>37</v>
      </c>
      <c r="F7" s="46"/>
      <c r="G7" s="59" t="s">
        <v>136</v>
      </c>
      <c r="H7" s="46"/>
      <c r="I7" s="46"/>
      <c r="J7" s="116" t="s">
        <v>137</v>
      </c>
      <c r="K7" s="50"/>
    </row>
    <row r="8" spans="1:11" ht="15.75" customHeight="1">
      <c r="A8" s="61">
        <v>4</v>
      </c>
      <c r="B8" s="46" t="s">
        <v>26</v>
      </c>
      <c r="C8" s="46"/>
      <c r="D8" s="46"/>
      <c r="E8" s="46" t="s">
        <v>36</v>
      </c>
      <c r="F8" s="46"/>
      <c r="G8" s="48"/>
      <c r="H8" s="46"/>
      <c r="I8" s="46"/>
      <c r="J8" s="49"/>
      <c r="K8" s="50"/>
    </row>
    <row r="9" spans="1:11" ht="15.75" customHeight="1">
      <c r="A9" s="61"/>
      <c r="B9" s="46"/>
      <c r="C9" s="46"/>
      <c r="D9" s="46"/>
      <c r="E9" s="46" t="s">
        <v>36</v>
      </c>
      <c r="F9" s="46"/>
      <c r="G9" s="59"/>
      <c r="H9" s="46"/>
      <c r="I9" s="46"/>
      <c r="J9" s="49"/>
      <c r="K9" s="50"/>
    </row>
    <row r="10" spans="1:11" ht="15.75" customHeight="1">
      <c r="A10" s="61"/>
      <c r="B10" s="46"/>
      <c r="C10" s="46"/>
      <c r="D10" s="46"/>
      <c r="E10" s="46" t="s">
        <v>138</v>
      </c>
      <c r="F10" s="46"/>
      <c r="G10" s="59"/>
      <c r="H10" s="46"/>
      <c r="I10" s="46"/>
      <c r="J10" s="116" t="s">
        <v>137</v>
      </c>
      <c r="K10" s="50"/>
    </row>
    <row r="11" spans="1:11" ht="15.75">
      <c r="A11" s="61"/>
      <c r="B11" s="46"/>
      <c r="C11" s="46"/>
      <c r="D11" s="93" t="s">
        <v>21</v>
      </c>
      <c r="E11" s="94"/>
      <c r="F11" s="28" t="s">
        <v>84</v>
      </c>
      <c r="G11" s="95" t="s">
        <v>22</v>
      </c>
      <c r="H11" s="94"/>
      <c r="I11" s="12"/>
      <c r="J11" s="49"/>
      <c r="K11" s="50"/>
    </row>
    <row r="12" spans="1:11" ht="15.75">
      <c r="A12" s="61"/>
      <c r="B12" s="46"/>
      <c r="C12" s="46"/>
      <c r="D12" s="46"/>
      <c r="E12" s="46"/>
      <c r="F12" s="46"/>
      <c r="G12" s="46"/>
      <c r="H12" s="46"/>
      <c r="I12" s="46"/>
      <c r="J12" s="49"/>
      <c r="K12" s="50"/>
    </row>
    <row r="13" spans="1:11" ht="16.5" customHeight="1">
      <c r="A13" s="61">
        <v>5</v>
      </c>
      <c r="B13" s="51" t="s">
        <v>27</v>
      </c>
      <c r="C13" s="46"/>
      <c r="D13" s="46"/>
      <c r="E13" s="46"/>
      <c r="F13" s="46"/>
      <c r="G13" s="46"/>
      <c r="H13" s="46"/>
      <c r="I13" s="46" t="s">
        <v>85</v>
      </c>
      <c r="J13" s="48">
        <f>'Work Sheet'!I22</f>
        <v>259803</v>
      </c>
      <c r="K13" s="50"/>
    </row>
    <row r="14" spans="1:11" ht="15.75">
      <c r="A14" s="61">
        <v>6</v>
      </c>
      <c r="B14" s="46" t="s">
        <v>28</v>
      </c>
      <c r="C14" s="46"/>
      <c r="D14" s="46"/>
      <c r="E14" s="46"/>
      <c r="F14" s="43"/>
      <c r="G14" s="46"/>
      <c r="H14" s="46"/>
      <c r="I14" s="46"/>
      <c r="J14" s="49"/>
      <c r="K14" s="50"/>
    </row>
    <row r="15" spans="1:11" ht="15.75">
      <c r="A15" s="61"/>
      <c r="B15" s="59" t="s">
        <v>23</v>
      </c>
      <c r="C15" s="46"/>
      <c r="D15" s="46"/>
      <c r="E15" s="46"/>
      <c r="F15" s="46" t="s">
        <v>45</v>
      </c>
      <c r="G15" s="48">
        <f>'Work Sheet'!F22</f>
        <v>16740</v>
      </c>
      <c r="H15" s="46"/>
      <c r="I15" s="46"/>
      <c r="J15" s="49"/>
      <c r="K15" s="50"/>
    </row>
    <row r="16" spans="1:11" ht="15.75">
      <c r="A16" s="61"/>
      <c r="B16" s="59" t="s">
        <v>29</v>
      </c>
      <c r="C16" s="46"/>
      <c r="D16" s="46"/>
      <c r="E16" s="46"/>
      <c r="F16" s="46" t="s">
        <v>45</v>
      </c>
      <c r="G16" s="48"/>
      <c r="H16" s="46"/>
      <c r="I16" s="46"/>
      <c r="J16" s="49"/>
      <c r="K16" s="50"/>
    </row>
    <row r="17" spans="1:11" ht="15.75">
      <c r="A17" s="61"/>
      <c r="B17" s="59" t="s">
        <v>30</v>
      </c>
      <c r="C17" s="46"/>
      <c r="D17" s="46"/>
      <c r="E17" s="46"/>
      <c r="F17" s="46" t="s">
        <v>45</v>
      </c>
      <c r="G17" s="48"/>
      <c r="H17" s="46"/>
      <c r="I17" s="46"/>
      <c r="J17" s="49"/>
      <c r="K17" s="50"/>
    </row>
    <row r="18" spans="1:11" ht="15.75">
      <c r="A18" s="61">
        <v>7</v>
      </c>
      <c r="B18" s="52" t="s">
        <v>31</v>
      </c>
      <c r="C18" s="46"/>
      <c r="D18" s="46"/>
      <c r="E18" s="46"/>
      <c r="F18" s="46"/>
      <c r="G18" s="48"/>
      <c r="H18" s="46"/>
      <c r="I18" s="46" t="s">
        <v>45</v>
      </c>
      <c r="J18" s="48">
        <f>J13-G15</f>
        <v>243063</v>
      </c>
      <c r="K18" s="50"/>
    </row>
    <row r="19" spans="1:11" ht="15.75">
      <c r="A19" s="61">
        <v>8</v>
      </c>
      <c r="B19" s="59" t="s">
        <v>33</v>
      </c>
      <c r="C19" s="46"/>
      <c r="D19" s="46"/>
      <c r="E19" s="46"/>
      <c r="F19" s="46"/>
      <c r="G19" s="48"/>
      <c r="H19" s="46"/>
      <c r="I19" s="46"/>
      <c r="J19" s="49"/>
      <c r="K19" s="50"/>
    </row>
    <row r="20" spans="1:11" ht="15.75">
      <c r="A20" s="61"/>
      <c r="B20" s="59" t="s">
        <v>34</v>
      </c>
      <c r="C20" s="46"/>
      <c r="D20" s="46"/>
      <c r="E20" s="46"/>
      <c r="F20" s="46" t="s">
        <v>45</v>
      </c>
      <c r="G20" s="48">
        <f>'Work Sheet'!M22</f>
        <v>2100</v>
      </c>
      <c r="H20" s="46"/>
      <c r="I20" s="46"/>
      <c r="J20" s="49"/>
      <c r="K20" s="50"/>
    </row>
    <row r="21" spans="1:11" ht="15.75">
      <c r="A21" s="61"/>
      <c r="B21" s="59" t="s">
        <v>35</v>
      </c>
      <c r="C21" s="46"/>
      <c r="D21" s="46"/>
      <c r="E21" s="46"/>
      <c r="F21" s="43"/>
      <c r="G21" s="48"/>
      <c r="H21" s="46"/>
      <c r="I21" s="46"/>
      <c r="J21" s="49"/>
      <c r="K21" s="50"/>
    </row>
    <row r="22" spans="1:11" ht="15.75">
      <c r="A22" s="61"/>
      <c r="B22" s="59" t="s">
        <v>39</v>
      </c>
      <c r="C22" s="46"/>
      <c r="D22" s="46"/>
      <c r="E22" s="46"/>
      <c r="F22" s="46" t="s">
        <v>45</v>
      </c>
      <c r="G22" s="46"/>
      <c r="H22" s="46"/>
      <c r="I22" s="46"/>
      <c r="J22" s="49"/>
      <c r="K22" s="50"/>
    </row>
    <row r="23" spans="1:11" ht="15.75">
      <c r="A23" s="61"/>
      <c r="B23" s="59" t="s">
        <v>40</v>
      </c>
      <c r="C23" s="46"/>
      <c r="D23" s="46"/>
      <c r="E23" s="46"/>
      <c r="F23" s="46" t="s">
        <v>45</v>
      </c>
      <c r="G23" s="46"/>
      <c r="H23" s="46"/>
      <c r="I23" s="46"/>
      <c r="J23" s="49"/>
      <c r="K23" s="50"/>
    </row>
    <row r="24" spans="1:11" ht="15.75">
      <c r="A24" s="61"/>
      <c r="B24" s="46"/>
      <c r="C24" s="46"/>
      <c r="D24" s="46"/>
      <c r="E24" s="46"/>
      <c r="F24" s="46"/>
      <c r="G24" s="46"/>
      <c r="H24" s="46"/>
      <c r="I24" s="46"/>
      <c r="J24" s="49"/>
      <c r="K24" s="50"/>
    </row>
    <row r="25" spans="1:11" ht="15.75">
      <c r="A25" s="61">
        <v>9</v>
      </c>
      <c r="B25" s="51" t="s">
        <v>41</v>
      </c>
      <c r="C25" s="46"/>
      <c r="D25" s="46"/>
      <c r="E25" s="46"/>
      <c r="F25" s="46"/>
      <c r="G25" s="46"/>
      <c r="H25" s="46"/>
      <c r="I25" s="46" t="s">
        <v>45</v>
      </c>
      <c r="J25" s="48">
        <f>J18-G20</f>
        <v>240963</v>
      </c>
      <c r="K25" s="50"/>
    </row>
    <row r="26" spans="1:11" ht="15.75">
      <c r="A26" s="61"/>
      <c r="B26" s="46"/>
      <c r="C26" s="46"/>
      <c r="D26" s="46"/>
      <c r="E26" s="46"/>
      <c r="F26" s="46"/>
      <c r="G26" s="46"/>
      <c r="H26" s="46"/>
      <c r="I26" s="46"/>
      <c r="J26" s="49"/>
      <c r="K26" s="50"/>
    </row>
    <row r="27" spans="1:11" ht="15.75">
      <c r="A27" s="61">
        <v>10</v>
      </c>
      <c r="B27" s="51" t="s">
        <v>90</v>
      </c>
      <c r="C27" s="46"/>
      <c r="D27" s="46"/>
      <c r="E27" s="46"/>
      <c r="F27" s="46"/>
      <c r="G27" s="46"/>
      <c r="H27" s="46"/>
      <c r="I27" s="46"/>
      <c r="J27" s="49"/>
      <c r="K27" s="50"/>
    </row>
    <row r="28" spans="1:11" ht="15.75">
      <c r="A28" s="61"/>
      <c r="B28" s="46" t="s">
        <v>42</v>
      </c>
      <c r="C28" s="46"/>
      <c r="D28" s="46"/>
      <c r="E28" s="46"/>
      <c r="F28" s="46"/>
      <c r="G28" s="46"/>
      <c r="H28" s="46"/>
      <c r="I28" s="46"/>
      <c r="J28" s="49"/>
      <c r="K28" s="50"/>
    </row>
    <row r="29" spans="1:11" ht="15.75">
      <c r="A29" s="61"/>
      <c r="B29" s="46">
        <v>1</v>
      </c>
      <c r="C29" s="59" t="s">
        <v>44</v>
      </c>
      <c r="D29" s="46"/>
      <c r="E29" s="46"/>
      <c r="F29" s="46" t="s">
        <v>45</v>
      </c>
      <c r="G29" s="52">
        <f>'Work Sheet'!J22</f>
        <v>27628</v>
      </c>
      <c r="H29" s="46"/>
      <c r="I29" s="46"/>
      <c r="J29" s="49"/>
      <c r="K29" s="50"/>
    </row>
    <row r="30" spans="1:11" ht="15.75">
      <c r="A30" s="61"/>
      <c r="B30" s="46">
        <v>2</v>
      </c>
      <c r="C30" s="59" t="s">
        <v>43</v>
      </c>
      <c r="D30" s="46"/>
      <c r="E30" s="46"/>
      <c r="F30" s="46" t="s">
        <v>45</v>
      </c>
      <c r="G30" s="52">
        <f>'Work Sheet'!O22</f>
        <v>11280</v>
      </c>
      <c r="H30" s="46"/>
      <c r="I30" s="46"/>
      <c r="J30" s="49"/>
      <c r="K30" s="50"/>
    </row>
    <row r="31" spans="1:11" ht="15.75">
      <c r="A31" s="61"/>
      <c r="B31" s="46">
        <v>3</v>
      </c>
      <c r="C31" s="59" t="s">
        <v>6</v>
      </c>
      <c r="D31" s="46"/>
      <c r="E31" s="46"/>
      <c r="F31" s="46" t="s">
        <v>45</v>
      </c>
      <c r="G31" s="52">
        <f>'Work Sheet'!L22</f>
        <v>720</v>
      </c>
      <c r="H31" s="46"/>
      <c r="I31" s="46"/>
      <c r="J31" s="49"/>
      <c r="K31" s="50"/>
    </row>
    <row r="32" spans="1:11" ht="15.75">
      <c r="A32" s="61"/>
      <c r="B32" s="46">
        <v>4</v>
      </c>
      <c r="C32" s="59" t="s">
        <v>58</v>
      </c>
      <c r="D32" s="46"/>
      <c r="E32" s="46"/>
      <c r="F32" s="46" t="s">
        <v>45</v>
      </c>
      <c r="G32" s="52">
        <f>'Work Sheet'!K22</f>
        <v>4200</v>
      </c>
      <c r="H32" s="46"/>
      <c r="I32" s="46"/>
      <c r="J32" s="49"/>
      <c r="K32" s="50"/>
    </row>
    <row r="33" spans="1:11" ht="15.75">
      <c r="A33" s="61"/>
      <c r="B33" s="46">
        <v>5</v>
      </c>
      <c r="C33" s="59" t="s">
        <v>59</v>
      </c>
      <c r="D33" s="46"/>
      <c r="E33" s="46"/>
      <c r="F33" s="46" t="s">
        <v>45</v>
      </c>
      <c r="G33" s="52"/>
      <c r="H33" s="46"/>
      <c r="I33" s="46"/>
      <c r="J33" s="49"/>
      <c r="K33" s="50"/>
    </row>
    <row r="34" spans="1:11" ht="15.75">
      <c r="A34" s="61"/>
      <c r="B34" s="46">
        <v>6</v>
      </c>
      <c r="C34" s="59" t="s">
        <v>60</v>
      </c>
      <c r="D34" s="46"/>
      <c r="E34" s="46"/>
      <c r="F34" s="46" t="s">
        <v>45</v>
      </c>
      <c r="G34" s="52"/>
      <c r="H34" s="46"/>
      <c r="I34" s="46"/>
      <c r="J34" s="49"/>
      <c r="K34" s="50"/>
    </row>
    <row r="35" spans="1:11" ht="15.75">
      <c r="A35" s="61"/>
      <c r="B35" s="46">
        <v>7</v>
      </c>
      <c r="C35" s="59" t="s">
        <v>61</v>
      </c>
      <c r="D35" s="46"/>
      <c r="E35" s="46"/>
      <c r="F35" s="46" t="s">
        <v>45</v>
      </c>
      <c r="G35" s="52">
        <f>'Work Sheet'!P22</f>
        <v>36300</v>
      </c>
      <c r="H35" s="46"/>
      <c r="I35" s="46"/>
      <c r="J35" s="49"/>
      <c r="K35" s="50"/>
    </row>
    <row r="36" spans="1:11" ht="15.75">
      <c r="A36" s="61"/>
      <c r="B36" s="46">
        <v>8</v>
      </c>
      <c r="C36" s="59" t="s">
        <v>62</v>
      </c>
      <c r="D36" s="46"/>
      <c r="E36" s="46"/>
      <c r="F36" s="46" t="s">
        <v>45</v>
      </c>
      <c r="G36" s="52"/>
      <c r="H36" s="46"/>
      <c r="I36" s="46"/>
      <c r="J36" s="49"/>
      <c r="K36" s="50"/>
    </row>
    <row r="37" spans="1:11" ht="15.75">
      <c r="A37" s="61"/>
      <c r="B37" s="46">
        <v>9</v>
      </c>
      <c r="C37" s="59" t="s">
        <v>63</v>
      </c>
      <c r="D37" s="46"/>
      <c r="E37" s="46"/>
      <c r="F37" s="46" t="s">
        <v>45</v>
      </c>
      <c r="G37" s="52"/>
      <c r="H37" s="46"/>
      <c r="I37" s="46"/>
      <c r="J37" s="49"/>
      <c r="K37" s="50"/>
    </row>
    <row r="38" spans="1:11" ht="15.75">
      <c r="A38" s="61"/>
      <c r="B38" s="46">
        <v>10</v>
      </c>
      <c r="C38" s="59" t="s">
        <v>64</v>
      </c>
      <c r="D38" s="46"/>
      <c r="E38" s="46"/>
      <c r="F38" s="46" t="s">
        <v>45</v>
      </c>
      <c r="G38" s="52"/>
      <c r="H38" s="46"/>
      <c r="I38" s="46"/>
      <c r="J38" s="49"/>
      <c r="K38" s="50"/>
    </row>
    <row r="39" spans="1:11" ht="15.75">
      <c r="A39" s="61"/>
      <c r="B39" s="46">
        <v>11</v>
      </c>
      <c r="C39" s="59" t="s">
        <v>65</v>
      </c>
      <c r="D39" s="46"/>
      <c r="E39" s="46"/>
      <c r="F39" s="46" t="s">
        <v>45</v>
      </c>
      <c r="G39" s="52">
        <v>13500</v>
      </c>
      <c r="H39" s="46"/>
      <c r="I39" s="46"/>
      <c r="J39" s="49"/>
      <c r="K39" s="50"/>
    </row>
    <row r="40" spans="1:11" ht="15.75">
      <c r="A40" s="61"/>
      <c r="B40" s="46">
        <v>12</v>
      </c>
      <c r="C40" s="59" t="s">
        <v>66</v>
      </c>
      <c r="D40" s="46"/>
      <c r="E40" s="46"/>
      <c r="F40" s="54" t="s">
        <v>45</v>
      </c>
      <c r="G40" s="52"/>
      <c r="H40" s="46"/>
      <c r="I40" s="46"/>
      <c r="J40" s="49"/>
      <c r="K40" s="50"/>
    </row>
    <row r="41" spans="1:11" ht="15.75">
      <c r="A41" s="61"/>
      <c r="B41" s="46">
        <v>13</v>
      </c>
      <c r="C41" s="59" t="s">
        <v>67</v>
      </c>
      <c r="D41" s="46"/>
      <c r="E41" s="46"/>
      <c r="F41" s="46" t="s">
        <v>45</v>
      </c>
      <c r="G41" s="52"/>
      <c r="H41" s="46"/>
      <c r="I41" s="46"/>
      <c r="J41" s="49"/>
      <c r="K41" s="50"/>
    </row>
    <row r="42" spans="1:11" ht="15.75">
      <c r="A42" s="61"/>
      <c r="B42" s="100" t="s">
        <v>94</v>
      </c>
      <c r="C42" s="101"/>
      <c r="D42" s="101"/>
      <c r="E42" s="101"/>
      <c r="F42" s="46" t="s">
        <v>45</v>
      </c>
      <c r="G42" s="48">
        <f>SUM(G29:G41)</f>
        <v>93628</v>
      </c>
      <c r="H42" s="46"/>
      <c r="I42" s="46" t="s">
        <v>46</v>
      </c>
      <c r="J42" s="48">
        <f>G42</f>
        <v>93628</v>
      </c>
      <c r="K42" s="50"/>
    </row>
    <row r="43" spans="1:11" ht="15.75">
      <c r="A43" s="61"/>
      <c r="B43" s="46"/>
      <c r="C43" s="46"/>
      <c r="D43" s="46"/>
      <c r="E43" s="46"/>
      <c r="F43" s="46"/>
      <c r="G43" s="46"/>
      <c r="H43" s="46"/>
      <c r="I43" s="46"/>
      <c r="J43" s="49"/>
      <c r="K43" s="50"/>
    </row>
    <row r="44" spans="1:11" ht="15.75">
      <c r="A44" s="61"/>
      <c r="B44" s="46" t="s">
        <v>68</v>
      </c>
      <c r="C44" s="46"/>
      <c r="D44" s="46"/>
      <c r="E44" s="46"/>
      <c r="F44" s="46"/>
      <c r="G44" s="46"/>
      <c r="H44" s="46"/>
      <c r="I44" s="46" t="s">
        <v>86</v>
      </c>
      <c r="J44" s="49"/>
      <c r="K44" s="50"/>
    </row>
    <row r="45" spans="1:11" ht="15.75">
      <c r="A45" s="61"/>
      <c r="B45" s="53" t="s">
        <v>69</v>
      </c>
      <c r="C45" s="46"/>
      <c r="D45" s="46"/>
      <c r="E45" s="46"/>
      <c r="F45" s="46"/>
      <c r="G45" s="46"/>
      <c r="H45" s="46"/>
      <c r="I45" s="46"/>
      <c r="J45" s="49"/>
      <c r="K45" s="50"/>
    </row>
    <row r="46" spans="1:11" ht="15.75">
      <c r="A46" s="61"/>
      <c r="B46" s="46" t="s">
        <v>70</v>
      </c>
      <c r="C46" s="46"/>
      <c r="D46" s="46"/>
      <c r="E46" s="46"/>
      <c r="F46" s="46"/>
      <c r="G46" s="46"/>
      <c r="H46" s="46"/>
      <c r="I46" s="46" t="s">
        <v>88</v>
      </c>
      <c r="J46" s="49"/>
      <c r="K46" s="50"/>
    </row>
    <row r="47" spans="1:11" ht="15.75">
      <c r="A47" s="61"/>
      <c r="B47" s="53" t="s">
        <v>75</v>
      </c>
      <c r="C47" s="46"/>
      <c r="D47" s="46"/>
      <c r="E47" s="46"/>
      <c r="F47" s="46"/>
      <c r="G47" s="46"/>
      <c r="H47" s="46"/>
      <c r="I47" s="46"/>
      <c r="J47" s="49"/>
      <c r="K47" s="50"/>
    </row>
    <row r="48" spans="1:11" ht="15.75">
      <c r="A48" s="61"/>
      <c r="B48" s="46" t="s">
        <v>71</v>
      </c>
      <c r="C48" s="46"/>
      <c r="D48" s="46"/>
      <c r="E48" s="46"/>
      <c r="F48" s="46"/>
      <c r="G48" s="46"/>
      <c r="H48" s="46"/>
      <c r="I48" s="46" t="s">
        <v>89</v>
      </c>
      <c r="J48" s="49"/>
      <c r="K48" s="50"/>
    </row>
    <row r="49" spans="1:11" ht="15.75">
      <c r="A49" s="61"/>
      <c r="B49" s="46" t="s">
        <v>76</v>
      </c>
      <c r="C49" s="46"/>
      <c r="D49" s="46"/>
      <c r="E49" s="46"/>
      <c r="F49" s="46"/>
      <c r="G49" s="46"/>
      <c r="H49" s="46"/>
      <c r="I49" s="46"/>
      <c r="J49" s="49"/>
      <c r="K49" s="50"/>
    </row>
    <row r="50" spans="1:11" ht="15.75">
      <c r="A50" s="61"/>
      <c r="B50" s="53" t="s">
        <v>77</v>
      </c>
      <c r="C50" s="46"/>
      <c r="D50" s="46"/>
      <c r="E50" s="46"/>
      <c r="F50" s="46"/>
      <c r="G50" s="46"/>
      <c r="H50" s="46"/>
      <c r="I50" s="46"/>
      <c r="J50" s="49"/>
      <c r="K50" s="50"/>
    </row>
    <row r="51" spans="1:11" ht="15.75">
      <c r="A51" s="61"/>
      <c r="B51" s="59" t="s">
        <v>72</v>
      </c>
      <c r="C51" s="46"/>
      <c r="D51" s="46"/>
      <c r="E51" s="98" t="s">
        <v>95</v>
      </c>
      <c r="F51" s="98"/>
      <c r="G51" s="98"/>
      <c r="H51" s="98"/>
      <c r="I51" s="46" t="s">
        <v>46</v>
      </c>
      <c r="J51" s="48">
        <f>'Work Sheet'!N22</f>
        <v>742</v>
      </c>
      <c r="K51" s="50"/>
    </row>
    <row r="52" spans="1:11" ht="15.75">
      <c r="A52" s="61"/>
      <c r="B52" s="46" t="s">
        <v>73</v>
      </c>
      <c r="C52" s="46"/>
      <c r="D52" s="46"/>
      <c r="E52" s="46"/>
      <c r="F52" s="46"/>
      <c r="G52" s="46"/>
      <c r="H52" s="46"/>
      <c r="I52" s="46" t="s">
        <v>86</v>
      </c>
      <c r="J52" s="49"/>
      <c r="K52" s="50"/>
    </row>
    <row r="53" spans="1:11" ht="15.75">
      <c r="A53" s="61"/>
      <c r="B53" s="46" t="s">
        <v>78</v>
      </c>
      <c r="C53" s="46"/>
      <c r="D53" s="46"/>
      <c r="E53" s="46"/>
      <c r="F53" s="46"/>
      <c r="G53" s="46"/>
      <c r="H53" s="46"/>
      <c r="I53" s="46"/>
      <c r="J53" s="49"/>
      <c r="K53" s="50"/>
    </row>
    <row r="54" spans="1:11" ht="15.75">
      <c r="A54" s="61"/>
      <c r="B54" s="46" t="s">
        <v>74</v>
      </c>
      <c r="C54" s="46"/>
      <c r="D54" s="46"/>
      <c r="E54" s="46"/>
      <c r="F54" s="46"/>
      <c r="G54" s="46"/>
      <c r="H54" s="46"/>
      <c r="I54" s="46" t="s">
        <v>86</v>
      </c>
      <c r="J54" s="49"/>
      <c r="K54" s="50"/>
    </row>
    <row r="55" spans="1:11" ht="15">
      <c r="A55" s="61"/>
      <c r="B55" s="43"/>
      <c r="C55" s="43" t="s">
        <v>79</v>
      </c>
      <c r="D55" s="43"/>
      <c r="E55" s="43"/>
      <c r="F55" s="43"/>
      <c r="G55" s="43"/>
      <c r="H55" s="43"/>
      <c r="I55" s="43"/>
      <c r="J55" s="44"/>
      <c r="K55" s="45"/>
    </row>
    <row r="56" spans="1:11" ht="15.75">
      <c r="A56" s="61"/>
      <c r="B56" s="51" t="s">
        <v>80</v>
      </c>
      <c r="C56" s="43"/>
      <c r="D56" s="43"/>
      <c r="E56" s="43"/>
      <c r="F56" s="43"/>
      <c r="G56" s="43"/>
      <c r="H56" s="43"/>
      <c r="I56" s="46" t="s">
        <v>46</v>
      </c>
      <c r="J56" s="55">
        <f>J42-J51</f>
        <v>92886</v>
      </c>
      <c r="K56" s="45"/>
    </row>
    <row r="57" spans="1:11" ht="15.75">
      <c r="A57" s="61">
        <v>11</v>
      </c>
      <c r="B57" s="60" t="s">
        <v>52</v>
      </c>
      <c r="C57" s="43"/>
      <c r="D57" s="99"/>
      <c r="E57" s="99"/>
      <c r="F57" s="43" t="s">
        <v>45</v>
      </c>
      <c r="G57" s="55">
        <f>J25-J42</f>
        <v>147335</v>
      </c>
      <c r="H57" s="43"/>
      <c r="I57" s="43"/>
      <c r="J57" s="44"/>
      <c r="K57" s="45"/>
    </row>
    <row r="58" spans="1:11" ht="15">
      <c r="A58" s="61">
        <v>12</v>
      </c>
      <c r="B58" s="43" t="s">
        <v>53</v>
      </c>
      <c r="C58" s="43"/>
      <c r="D58" s="43"/>
      <c r="E58" s="43"/>
      <c r="F58" s="43" t="s">
        <v>45</v>
      </c>
      <c r="G58" s="47" t="s">
        <v>87</v>
      </c>
      <c r="H58" s="43"/>
      <c r="I58" s="43"/>
      <c r="J58" s="44"/>
      <c r="K58" s="45"/>
    </row>
    <row r="59" spans="1:11" ht="15">
      <c r="A59" s="61">
        <v>13</v>
      </c>
      <c r="B59" s="43" t="s">
        <v>54</v>
      </c>
      <c r="C59" s="43"/>
      <c r="D59" s="43"/>
      <c r="E59" s="43"/>
      <c r="F59" s="43" t="s">
        <v>45</v>
      </c>
      <c r="G59" s="47" t="s">
        <v>87</v>
      </c>
      <c r="H59" s="43"/>
      <c r="I59" s="43"/>
      <c r="J59" s="44"/>
      <c r="K59" s="45"/>
    </row>
    <row r="60" spans="1:11" ht="15">
      <c r="A60" s="61">
        <v>14</v>
      </c>
      <c r="B60" s="43" t="s">
        <v>55</v>
      </c>
      <c r="C60" s="43"/>
      <c r="D60" s="43"/>
      <c r="E60" s="43"/>
      <c r="F60" s="43" t="s">
        <v>45</v>
      </c>
      <c r="G60" s="47" t="s">
        <v>87</v>
      </c>
      <c r="H60" s="43"/>
      <c r="I60" s="43"/>
      <c r="J60" s="44"/>
      <c r="K60" s="45"/>
    </row>
    <row r="61" spans="1:11" ht="15">
      <c r="A61" s="61">
        <v>15</v>
      </c>
      <c r="B61" s="43" t="s">
        <v>56</v>
      </c>
      <c r="C61" s="43"/>
      <c r="D61" s="43"/>
      <c r="E61" s="43"/>
      <c r="F61" s="43" t="s">
        <v>45</v>
      </c>
      <c r="G61" s="47" t="s">
        <v>87</v>
      </c>
      <c r="H61" s="43"/>
      <c r="I61" s="43"/>
      <c r="J61" s="44"/>
      <c r="K61" s="45"/>
    </row>
    <row r="62" spans="1:11" ht="15">
      <c r="A62" s="61">
        <v>16</v>
      </c>
      <c r="B62" s="43" t="s">
        <v>57</v>
      </c>
      <c r="C62" s="43"/>
      <c r="D62" s="43"/>
      <c r="E62" s="43"/>
      <c r="F62" s="43" t="s">
        <v>45</v>
      </c>
      <c r="G62" s="47" t="s">
        <v>87</v>
      </c>
      <c r="H62" s="43"/>
      <c r="I62" s="43"/>
      <c r="J62" s="44"/>
      <c r="K62" s="45"/>
    </row>
    <row r="63" spans="1:11" ht="15">
      <c r="A63" s="61">
        <v>17</v>
      </c>
      <c r="B63" s="60" t="s">
        <v>49</v>
      </c>
      <c r="C63" s="43"/>
      <c r="D63" s="43"/>
      <c r="E63" s="56" t="s">
        <v>50</v>
      </c>
      <c r="F63" s="11"/>
      <c r="G63" s="56" t="s">
        <v>51</v>
      </c>
      <c r="H63" s="27" t="s">
        <v>87</v>
      </c>
      <c r="I63" s="43"/>
      <c r="J63" s="44"/>
      <c r="K63" s="45"/>
    </row>
    <row r="64" spans="1:11" ht="15">
      <c r="A64" s="61"/>
      <c r="B64" s="43"/>
      <c r="C64" s="43"/>
      <c r="D64" s="43"/>
      <c r="E64" s="43"/>
      <c r="F64" s="43"/>
      <c r="G64" s="43"/>
      <c r="H64" s="43"/>
      <c r="I64" s="43"/>
      <c r="J64" s="44"/>
      <c r="K64" s="45"/>
    </row>
    <row r="65" spans="1:11" ht="15">
      <c r="A65" s="61"/>
      <c r="B65" s="43"/>
      <c r="C65" s="43"/>
      <c r="D65" s="43"/>
      <c r="E65" s="43"/>
      <c r="F65" s="43"/>
      <c r="G65" s="43"/>
      <c r="H65" s="43"/>
      <c r="I65" s="43"/>
      <c r="J65" s="44"/>
      <c r="K65" s="45"/>
    </row>
    <row r="66" spans="1:11" ht="12.75">
      <c r="A66" s="61"/>
      <c r="B66" s="75" t="s">
        <v>47</v>
      </c>
      <c r="C66" s="75"/>
      <c r="D66" s="75"/>
      <c r="E66" s="43"/>
      <c r="F66" s="43"/>
      <c r="G66" s="43"/>
      <c r="H66" s="43"/>
      <c r="I66" s="43"/>
      <c r="J66" s="57" t="s">
        <v>48</v>
      </c>
      <c r="K66" s="45"/>
    </row>
    <row r="67" spans="1:11" ht="12.75">
      <c r="A67" s="62"/>
      <c r="B67" s="58"/>
      <c r="C67" s="58"/>
      <c r="D67" s="58"/>
      <c r="E67" s="96"/>
      <c r="F67" s="96"/>
      <c r="G67" s="96"/>
      <c r="H67" s="58"/>
      <c r="I67" s="96"/>
      <c r="J67" s="96"/>
      <c r="K67" s="97"/>
    </row>
  </sheetData>
  <mergeCells count="9">
    <mergeCell ref="A1:K1"/>
    <mergeCell ref="D11:E11"/>
    <mergeCell ref="G11:H11"/>
    <mergeCell ref="E67:G67"/>
    <mergeCell ref="I67:K67"/>
    <mergeCell ref="E51:H51"/>
    <mergeCell ref="D57:E57"/>
    <mergeCell ref="B42:E42"/>
    <mergeCell ref="B66:D66"/>
  </mergeCells>
  <printOptions/>
  <pageMargins left="0.75" right="0.75" top="0.93" bottom="0.91" header="0.5" footer="0.5"/>
  <pageSetup horizontalDpi="180" verticalDpi="180" orientation="portrait" paperSize="5" scale="85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36"/>
  <sheetViews>
    <sheetView workbookViewId="0" topLeftCell="D1">
      <selection activeCell="H30" sqref="H30"/>
    </sheetView>
  </sheetViews>
  <sheetFormatPr defaultColWidth="9.140625" defaultRowHeight="12.75"/>
  <cols>
    <col min="1" max="1" width="18.57421875" style="1" bestFit="1" customWidth="1"/>
    <col min="2" max="2" width="12.7109375" style="1" customWidth="1"/>
    <col min="3" max="3" width="8.00390625" style="1" customWidth="1"/>
    <col min="4" max="4" width="8.8515625" style="1" customWidth="1"/>
    <col min="5" max="5" width="10.28125" style="1" customWidth="1"/>
    <col min="6" max="6" width="10.140625" style="1" customWidth="1"/>
    <col min="7" max="7" width="8.00390625" style="1" customWidth="1"/>
    <col min="8" max="8" width="8.8515625" style="1" customWidth="1"/>
    <col min="9" max="9" width="11.57421875" style="1" customWidth="1"/>
    <col min="10" max="10" width="13.28125" style="1" bestFit="1" customWidth="1"/>
    <col min="11" max="11" width="9.140625" style="1" customWidth="1"/>
    <col min="12" max="12" width="9.7109375" style="1" customWidth="1"/>
    <col min="13" max="13" width="7.28125" style="1" customWidth="1"/>
    <col min="14" max="14" width="8.57421875" style="1" customWidth="1"/>
    <col min="15" max="15" width="10.421875" style="1" customWidth="1"/>
    <col min="16" max="16" width="10.57421875" style="1" customWidth="1"/>
    <col min="17" max="17" width="11.00390625" style="1" customWidth="1"/>
    <col min="18" max="16384" width="8.8515625" style="1" customWidth="1"/>
  </cols>
  <sheetData>
    <row r="1" spans="1:17" ht="27.75" customHeight="1">
      <c r="A1" s="108" t="s">
        <v>100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1:17" ht="27" customHeight="1">
      <c r="A2" s="113" t="s">
        <v>126</v>
      </c>
      <c r="B2" s="113"/>
      <c r="C2" s="113"/>
      <c r="D2" s="112"/>
      <c r="E2" s="112"/>
      <c r="F2" s="112"/>
      <c r="G2" s="112"/>
      <c r="H2" s="109" t="s">
        <v>124</v>
      </c>
      <c r="I2" s="109"/>
      <c r="J2" s="109"/>
      <c r="K2" s="73" t="s">
        <v>13</v>
      </c>
      <c r="L2" s="110" t="s">
        <v>125</v>
      </c>
      <c r="M2" s="110"/>
      <c r="N2" s="110"/>
      <c r="O2" s="29" t="s">
        <v>97</v>
      </c>
      <c r="P2" s="111"/>
      <c r="Q2" s="111"/>
    </row>
    <row r="3" spans="1:24" s="3" customFormat="1" ht="52.5" customHeight="1">
      <c r="A3" s="23" t="s">
        <v>10</v>
      </c>
      <c r="B3" s="24" t="s">
        <v>0</v>
      </c>
      <c r="C3" s="22" t="s">
        <v>93</v>
      </c>
      <c r="D3" s="23" t="s">
        <v>91</v>
      </c>
      <c r="E3" s="25" t="s">
        <v>1</v>
      </c>
      <c r="F3" s="25" t="s">
        <v>2</v>
      </c>
      <c r="G3" s="26" t="s">
        <v>3</v>
      </c>
      <c r="H3" s="25" t="s">
        <v>4</v>
      </c>
      <c r="I3" s="21" t="s">
        <v>9</v>
      </c>
      <c r="J3" s="32" t="s">
        <v>5</v>
      </c>
      <c r="K3" s="32" t="s">
        <v>11</v>
      </c>
      <c r="L3" s="31" t="s">
        <v>6</v>
      </c>
      <c r="M3" s="31" t="s">
        <v>7</v>
      </c>
      <c r="N3" s="23" t="s">
        <v>92</v>
      </c>
      <c r="O3" s="31" t="s">
        <v>8</v>
      </c>
      <c r="P3" s="23" t="s">
        <v>96</v>
      </c>
      <c r="Q3" s="23" t="s">
        <v>127</v>
      </c>
      <c r="R3" s="2"/>
      <c r="S3" s="2"/>
      <c r="T3" s="2"/>
      <c r="U3" s="2"/>
      <c r="V3" s="2"/>
      <c r="W3" s="2"/>
      <c r="X3" s="2"/>
    </row>
    <row r="4" spans="1:17" s="13" customFormat="1" ht="15" customHeigh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12</v>
      </c>
      <c r="L4" s="5">
        <v>13</v>
      </c>
      <c r="M4" s="5">
        <v>14</v>
      </c>
      <c r="N4" s="5">
        <v>15</v>
      </c>
      <c r="O4" s="5">
        <v>16</v>
      </c>
      <c r="P4" s="5">
        <v>17</v>
      </c>
      <c r="Q4" s="5">
        <v>18</v>
      </c>
    </row>
    <row r="5" spans="1:17" ht="17.25" customHeight="1">
      <c r="A5" s="8" t="s">
        <v>101</v>
      </c>
      <c r="B5" s="14">
        <v>10565</v>
      </c>
      <c r="C5" s="4">
        <v>70</v>
      </c>
      <c r="D5" s="4">
        <v>0</v>
      </c>
      <c r="E5" s="14">
        <v>5474</v>
      </c>
      <c r="F5" s="14">
        <v>1321</v>
      </c>
      <c r="G5" s="4">
        <v>75</v>
      </c>
      <c r="H5" s="14">
        <v>2324</v>
      </c>
      <c r="I5" s="33">
        <f>SUM(B5:H5)</f>
        <v>19829</v>
      </c>
      <c r="J5" s="14">
        <v>2000</v>
      </c>
      <c r="K5" s="14">
        <v>350</v>
      </c>
      <c r="L5" s="14">
        <v>60</v>
      </c>
      <c r="M5" s="14">
        <v>150</v>
      </c>
      <c r="N5" s="70">
        <v>0</v>
      </c>
      <c r="O5" s="14">
        <v>940</v>
      </c>
      <c r="P5" s="70">
        <v>3025</v>
      </c>
      <c r="Q5" s="4">
        <v>0</v>
      </c>
    </row>
    <row r="6" spans="1:17" ht="17.25" customHeight="1">
      <c r="A6" s="8" t="s">
        <v>102</v>
      </c>
      <c r="B6" s="15">
        <v>10565</v>
      </c>
      <c r="C6" s="4">
        <v>70</v>
      </c>
      <c r="D6" s="4">
        <v>0</v>
      </c>
      <c r="E6" s="16">
        <f aca="true" t="shared" si="0" ref="E6:E11">ROUND(B6*51.81%,0)</f>
        <v>5474</v>
      </c>
      <c r="F6" s="17">
        <f aca="true" t="shared" si="1" ref="F6:F11">ROUND(B6*12.5%,0)</f>
        <v>1321</v>
      </c>
      <c r="G6" s="4">
        <v>75</v>
      </c>
      <c r="H6" s="17">
        <f>ROUND(B6*22%,0)</f>
        <v>2324</v>
      </c>
      <c r="I6" s="33">
        <f aca="true" t="shared" si="2" ref="I6:I18">SUM(B6:H6)</f>
        <v>19829</v>
      </c>
      <c r="J6" s="16">
        <v>2000</v>
      </c>
      <c r="K6" s="16">
        <v>350</v>
      </c>
      <c r="L6" s="16">
        <v>60</v>
      </c>
      <c r="M6" s="16">
        <f>IF(I6&gt;=20000,200,IF(I6&gt;=15000,150,IF(I6&gt;=10000,100,80)))</f>
        <v>150</v>
      </c>
      <c r="N6" s="70">
        <v>0</v>
      </c>
      <c r="O6" s="14">
        <v>940</v>
      </c>
      <c r="P6" s="70">
        <v>3025</v>
      </c>
      <c r="Q6" s="4">
        <v>0</v>
      </c>
    </row>
    <row r="7" spans="1:17" ht="17.25" customHeight="1">
      <c r="A7" s="8" t="s">
        <v>103</v>
      </c>
      <c r="B7" s="15">
        <v>10565</v>
      </c>
      <c r="C7" s="4">
        <v>70</v>
      </c>
      <c r="D7" s="4">
        <v>0</v>
      </c>
      <c r="E7" s="16">
        <f t="shared" si="0"/>
        <v>5474</v>
      </c>
      <c r="F7" s="17">
        <f t="shared" si="1"/>
        <v>1321</v>
      </c>
      <c r="G7" s="4">
        <v>75</v>
      </c>
      <c r="H7" s="17">
        <f aca="true" t="shared" si="3" ref="H7:H17">ROUND(B7*22%,0)</f>
        <v>2324</v>
      </c>
      <c r="I7" s="33">
        <f t="shared" si="2"/>
        <v>19829</v>
      </c>
      <c r="J7" s="16">
        <v>2000</v>
      </c>
      <c r="K7" s="16">
        <v>350</v>
      </c>
      <c r="L7" s="16">
        <v>60</v>
      </c>
      <c r="M7" s="16">
        <f>IF(I7&gt;=20000,200,IF(I7&gt;=15000,150,IF(I7&gt;=10000,100,80)))</f>
        <v>150</v>
      </c>
      <c r="N7" s="70">
        <v>352</v>
      </c>
      <c r="O7" s="14">
        <v>940</v>
      </c>
      <c r="P7" s="70">
        <v>3025</v>
      </c>
      <c r="Q7" s="4">
        <v>0</v>
      </c>
    </row>
    <row r="8" spans="1:17" ht="17.25" customHeight="1">
      <c r="A8" s="8" t="s">
        <v>104</v>
      </c>
      <c r="B8" s="15">
        <v>10565</v>
      </c>
      <c r="C8" s="4">
        <v>70</v>
      </c>
      <c r="D8" s="4">
        <v>0</v>
      </c>
      <c r="E8" s="16">
        <f t="shared" si="0"/>
        <v>5474</v>
      </c>
      <c r="F8" s="17">
        <f t="shared" si="1"/>
        <v>1321</v>
      </c>
      <c r="G8" s="4">
        <v>75</v>
      </c>
      <c r="H8" s="17">
        <f t="shared" si="3"/>
        <v>2324</v>
      </c>
      <c r="I8" s="33">
        <f t="shared" si="2"/>
        <v>19829</v>
      </c>
      <c r="J8" s="16">
        <v>2000</v>
      </c>
      <c r="K8" s="16">
        <v>350</v>
      </c>
      <c r="L8" s="16">
        <v>60</v>
      </c>
      <c r="M8" s="16">
        <v>150</v>
      </c>
      <c r="N8" s="70">
        <v>0</v>
      </c>
      <c r="O8" s="14">
        <v>940</v>
      </c>
      <c r="P8" s="70">
        <v>3025</v>
      </c>
      <c r="Q8" s="4">
        <v>0</v>
      </c>
    </row>
    <row r="9" spans="1:17" ht="17.25" customHeight="1">
      <c r="A9" s="5" t="s">
        <v>105</v>
      </c>
      <c r="B9" s="15">
        <v>10565</v>
      </c>
      <c r="C9" s="4">
        <v>70</v>
      </c>
      <c r="D9" s="4">
        <v>0</v>
      </c>
      <c r="E9" s="16">
        <f t="shared" si="0"/>
        <v>5474</v>
      </c>
      <c r="F9" s="17">
        <f t="shared" si="1"/>
        <v>1321</v>
      </c>
      <c r="G9" s="4">
        <v>75</v>
      </c>
      <c r="H9" s="17">
        <f t="shared" si="3"/>
        <v>2324</v>
      </c>
      <c r="I9" s="33">
        <f t="shared" si="2"/>
        <v>19829</v>
      </c>
      <c r="J9" s="16">
        <v>2000</v>
      </c>
      <c r="K9" s="16">
        <v>350</v>
      </c>
      <c r="L9" s="16">
        <v>60</v>
      </c>
      <c r="M9" s="18">
        <v>150</v>
      </c>
      <c r="N9" s="70">
        <v>0</v>
      </c>
      <c r="O9" s="19">
        <v>940</v>
      </c>
      <c r="P9" s="70">
        <v>3025</v>
      </c>
      <c r="Q9" s="4">
        <v>0</v>
      </c>
    </row>
    <row r="10" spans="1:17" ht="17.25" customHeight="1">
      <c r="A10" s="67" t="s">
        <v>106</v>
      </c>
      <c r="B10" s="15">
        <v>10565</v>
      </c>
      <c r="C10" s="4">
        <v>70</v>
      </c>
      <c r="D10" s="4">
        <v>0</v>
      </c>
      <c r="E10" s="16">
        <f t="shared" si="0"/>
        <v>5474</v>
      </c>
      <c r="F10" s="17">
        <f t="shared" si="1"/>
        <v>1321</v>
      </c>
      <c r="G10" s="4">
        <v>75</v>
      </c>
      <c r="H10" s="17">
        <f t="shared" si="3"/>
        <v>2324</v>
      </c>
      <c r="I10" s="33">
        <f t="shared" si="2"/>
        <v>19829</v>
      </c>
      <c r="J10" s="16">
        <v>2000</v>
      </c>
      <c r="K10" s="16">
        <v>350</v>
      </c>
      <c r="L10" s="16">
        <v>60</v>
      </c>
      <c r="M10" s="16">
        <f>IF(I10&gt;=20000,200,IF(I10&gt;=15000,150,IF(I10&gt;=10000,100,80)))</f>
        <v>150</v>
      </c>
      <c r="N10" s="70">
        <v>0</v>
      </c>
      <c r="O10" s="17">
        <v>940</v>
      </c>
      <c r="P10" s="70">
        <v>3025</v>
      </c>
      <c r="Q10" s="4">
        <v>0</v>
      </c>
    </row>
    <row r="11" spans="1:17" ht="17.25" customHeight="1">
      <c r="A11" s="67" t="s">
        <v>107</v>
      </c>
      <c r="B11" s="15">
        <v>10845</v>
      </c>
      <c r="C11" s="4">
        <v>70</v>
      </c>
      <c r="D11" s="4">
        <v>0</v>
      </c>
      <c r="E11" s="16">
        <f t="shared" si="0"/>
        <v>5619</v>
      </c>
      <c r="F11" s="17">
        <f t="shared" si="1"/>
        <v>1356</v>
      </c>
      <c r="G11" s="4">
        <v>75</v>
      </c>
      <c r="H11" s="17">
        <f t="shared" si="3"/>
        <v>2386</v>
      </c>
      <c r="I11" s="33">
        <f t="shared" si="2"/>
        <v>20351</v>
      </c>
      <c r="J11" s="16">
        <v>2000</v>
      </c>
      <c r="K11" s="16">
        <v>350</v>
      </c>
      <c r="L11" s="16">
        <v>60</v>
      </c>
      <c r="M11" s="16">
        <f>IF(I11&gt;=20000,200,IF(I11&gt;=15000,150,IF(I11&gt;=10000,100,80)))</f>
        <v>200</v>
      </c>
      <c r="N11" s="70">
        <v>350</v>
      </c>
      <c r="O11" s="17">
        <v>940</v>
      </c>
      <c r="P11" s="70">
        <v>3025</v>
      </c>
      <c r="Q11" s="4">
        <v>0</v>
      </c>
    </row>
    <row r="12" spans="1:17" ht="17.25" customHeight="1">
      <c r="A12" s="67" t="s">
        <v>108</v>
      </c>
      <c r="B12" s="16">
        <v>10845</v>
      </c>
      <c r="C12" s="4">
        <v>70</v>
      </c>
      <c r="D12" s="4">
        <v>0</v>
      </c>
      <c r="E12" s="16">
        <v>5619</v>
      </c>
      <c r="F12" s="16">
        <v>1356</v>
      </c>
      <c r="G12" s="4">
        <v>75</v>
      </c>
      <c r="H12" s="17">
        <f t="shared" si="3"/>
        <v>2386</v>
      </c>
      <c r="I12" s="33">
        <f t="shared" si="2"/>
        <v>20351</v>
      </c>
      <c r="J12" s="16">
        <v>2000</v>
      </c>
      <c r="K12" s="16">
        <v>350</v>
      </c>
      <c r="L12" s="16">
        <v>60</v>
      </c>
      <c r="M12" s="16">
        <v>200</v>
      </c>
      <c r="N12" s="70">
        <v>0</v>
      </c>
      <c r="O12" s="17">
        <v>940</v>
      </c>
      <c r="P12" s="70">
        <v>3025</v>
      </c>
      <c r="Q12" s="4">
        <v>0</v>
      </c>
    </row>
    <row r="13" spans="1:17" ht="17.25" customHeight="1">
      <c r="A13" s="67" t="s">
        <v>109</v>
      </c>
      <c r="B13" s="16">
        <v>10845</v>
      </c>
      <c r="C13" s="4">
        <v>70</v>
      </c>
      <c r="D13" s="4">
        <v>0</v>
      </c>
      <c r="E13" s="16">
        <v>5619</v>
      </c>
      <c r="F13" s="16">
        <v>1356</v>
      </c>
      <c r="G13" s="4">
        <v>75</v>
      </c>
      <c r="H13" s="17">
        <f t="shared" si="3"/>
        <v>2386</v>
      </c>
      <c r="I13" s="33">
        <f>SUM(B13:H13)</f>
        <v>20351</v>
      </c>
      <c r="J13" s="16">
        <v>2000</v>
      </c>
      <c r="K13" s="16">
        <v>350</v>
      </c>
      <c r="L13" s="16">
        <v>60</v>
      </c>
      <c r="M13" s="16">
        <v>200</v>
      </c>
      <c r="N13" s="70">
        <v>20</v>
      </c>
      <c r="O13" s="16">
        <v>940</v>
      </c>
      <c r="P13" s="70">
        <v>3025</v>
      </c>
      <c r="Q13" s="4">
        <v>0</v>
      </c>
    </row>
    <row r="14" spans="1:17" ht="17.25" customHeight="1">
      <c r="A14" s="67" t="s">
        <v>110</v>
      </c>
      <c r="B14" s="15">
        <v>10845</v>
      </c>
      <c r="C14" s="4">
        <v>70</v>
      </c>
      <c r="D14" s="4">
        <v>0</v>
      </c>
      <c r="E14" s="16">
        <f>ROUND(B14*60.288%,0)</f>
        <v>6538</v>
      </c>
      <c r="F14" s="17">
        <f>ROUND(B14*12.5%,0)</f>
        <v>1356</v>
      </c>
      <c r="G14" s="4">
        <v>75</v>
      </c>
      <c r="H14" s="17">
        <f t="shared" si="3"/>
        <v>2386</v>
      </c>
      <c r="I14" s="33">
        <f t="shared" si="2"/>
        <v>21270</v>
      </c>
      <c r="J14" s="16">
        <v>2000</v>
      </c>
      <c r="K14" s="16">
        <v>350</v>
      </c>
      <c r="L14" s="16">
        <v>60</v>
      </c>
      <c r="M14" s="16">
        <v>200</v>
      </c>
      <c r="N14" s="70">
        <v>0</v>
      </c>
      <c r="O14" s="16">
        <v>940</v>
      </c>
      <c r="P14" s="70">
        <v>3025</v>
      </c>
      <c r="Q14" s="4">
        <v>0</v>
      </c>
    </row>
    <row r="15" spans="1:17" ht="17.25" customHeight="1">
      <c r="A15" s="67" t="s">
        <v>111</v>
      </c>
      <c r="B15" s="15">
        <v>10845</v>
      </c>
      <c r="C15" s="4">
        <v>70</v>
      </c>
      <c r="D15" s="4">
        <v>0</v>
      </c>
      <c r="E15" s="16">
        <f>ROUND(B15*60.288%,0)</f>
        <v>6538</v>
      </c>
      <c r="F15" s="17">
        <f>ROUND(B15*12.5%,0)</f>
        <v>1356</v>
      </c>
      <c r="G15" s="4">
        <v>75</v>
      </c>
      <c r="H15" s="17">
        <f t="shared" si="3"/>
        <v>2386</v>
      </c>
      <c r="I15" s="33">
        <f t="shared" si="2"/>
        <v>21270</v>
      </c>
      <c r="J15" s="16">
        <v>2000</v>
      </c>
      <c r="K15" s="16">
        <v>350</v>
      </c>
      <c r="L15" s="16">
        <v>60</v>
      </c>
      <c r="M15" s="16">
        <v>200</v>
      </c>
      <c r="N15" s="70">
        <v>0</v>
      </c>
      <c r="O15" s="16">
        <v>940</v>
      </c>
      <c r="P15" s="70">
        <v>3025</v>
      </c>
      <c r="Q15" s="4">
        <v>0</v>
      </c>
    </row>
    <row r="16" spans="1:17" ht="17.25" customHeight="1">
      <c r="A16" s="5" t="s">
        <v>112</v>
      </c>
      <c r="B16" s="15">
        <v>10845</v>
      </c>
      <c r="C16" s="4">
        <v>70</v>
      </c>
      <c r="D16" s="4">
        <v>0</v>
      </c>
      <c r="E16" s="16">
        <f>ROUND(B16*60.288%,0)</f>
        <v>6538</v>
      </c>
      <c r="F16" s="17">
        <f>ROUND(B16*12.5%,0)</f>
        <v>1356</v>
      </c>
      <c r="G16" s="4">
        <v>75</v>
      </c>
      <c r="H16" s="17">
        <f t="shared" si="3"/>
        <v>2386</v>
      </c>
      <c r="I16" s="33">
        <f t="shared" si="2"/>
        <v>21270</v>
      </c>
      <c r="J16" s="16">
        <v>2000</v>
      </c>
      <c r="K16" s="16">
        <v>350</v>
      </c>
      <c r="L16" s="16">
        <v>60</v>
      </c>
      <c r="M16" s="16">
        <v>200</v>
      </c>
      <c r="N16" s="70">
        <v>20</v>
      </c>
      <c r="O16" s="16">
        <v>940</v>
      </c>
      <c r="P16" s="70">
        <v>3025</v>
      </c>
      <c r="Q16" s="4">
        <v>0</v>
      </c>
    </row>
    <row r="17" spans="1:17" ht="22.5" customHeight="1">
      <c r="A17" s="68" t="s">
        <v>113</v>
      </c>
      <c r="B17" s="4">
        <v>0</v>
      </c>
      <c r="C17" s="4">
        <v>0</v>
      </c>
      <c r="D17" s="4">
        <v>0</v>
      </c>
      <c r="E17" s="70">
        <v>0</v>
      </c>
      <c r="F17" s="70">
        <v>0</v>
      </c>
      <c r="G17" s="4">
        <v>0</v>
      </c>
      <c r="H17" s="70">
        <f t="shared" si="3"/>
        <v>0</v>
      </c>
      <c r="I17" s="33">
        <f t="shared" si="2"/>
        <v>0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0">
        <v>0</v>
      </c>
      <c r="Q17" s="4">
        <v>0</v>
      </c>
    </row>
    <row r="18" spans="1:17" ht="22.5" customHeight="1">
      <c r="A18" s="69" t="s">
        <v>114</v>
      </c>
      <c r="B18" s="4">
        <v>0</v>
      </c>
      <c r="C18" s="4">
        <v>0</v>
      </c>
      <c r="D18" s="4">
        <v>0</v>
      </c>
      <c r="E18" s="70">
        <v>0</v>
      </c>
      <c r="F18" s="70">
        <v>0</v>
      </c>
      <c r="G18" s="4">
        <v>0</v>
      </c>
      <c r="H18" s="70">
        <v>0</v>
      </c>
      <c r="I18" s="33">
        <f t="shared" si="2"/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70">
        <v>0</v>
      </c>
      <c r="Q18" s="4">
        <v>0</v>
      </c>
    </row>
    <row r="19" spans="1:17" ht="22.5" customHeight="1">
      <c r="A19" s="7" t="s">
        <v>115</v>
      </c>
      <c r="B19" s="37">
        <v>5423</v>
      </c>
      <c r="C19" s="38">
        <v>35</v>
      </c>
      <c r="D19" s="4">
        <v>0</v>
      </c>
      <c r="E19" s="39">
        <v>3269</v>
      </c>
      <c r="F19" s="37">
        <v>678</v>
      </c>
      <c r="G19" s="40">
        <v>38</v>
      </c>
      <c r="H19" s="41">
        <v>0</v>
      </c>
      <c r="I19" s="42">
        <f>SUM(B19:H19)</f>
        <v>9443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4">
        <v>0</v>
      </c>
    </row>
    <row r="20" spans="1:17" ht="23.25" customHeight="1">
      <c r="A20" s="7" t="s">
        <v>116</v>
      </c>
      <c r="B20" s="41">
        <v>0</v>
      </c>
      <c r="C20" s="38">
        <v>0</v>
      </c>
      <c r="D20" s="4">
        <v>0</v>
      </c>
      <c r="E20" s="39">
        <v>2895</v>
      </c>
      <c r="F20" s="37">
        <v>0</v>
      </c>
      <c r="G20" s="40">
        <v>0</v>
      </c>
      <c r="H20" s="41">
        <v>0</v>
      </c>
      <c r="I20" s="42">
        <f>SUM(B20:H20)</f>
        <v>2895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4">
        <v>0</v>
      </c>
    </row>
    <row r="21" spans="1:17" ht="24.75" customHeight="1">
      <c r="A21" s="7" t="s">
        <v>117</v>
      </c>
      <c r="B21" s="30">
        <v>0</v>
      </c>
      <c r="C21" s="38">
        <v>0</v>
      </c>
      <c r="D21" s="4">
        <v>0</v>
      </c>
      <c r="E21" s="36">
        <v>3628</v>
      </c>
      <c r="F21" s="37">
        <v>0</v>
      </c>
      <c r="G21" s="40">
        <v>0</v>
      </c>
      <c r="H21" s="41">
        <v>0</v>
      </c>
      <c r="I21" s="33">
        <f>SUM(B21:H21)</f>
        <v>3628</v>
      </c>
      <c r="J21" s="20">
        <v>3628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4">
        <v>0</v>
      </c>
    </row>
    <row r="22" spans="1:17" ht="17.25" customHeight="1">
      <c r="A22" s="6" t="s">
        <v>12</v>
      </c>
      <c r="B22" s="6">
        <f aca="true" t="shared" si="4" ref="B22:H22">SUM(B5:B21)</f>
        <v>133883</v>
      </c>
      <c r="C22" s="6">
        <f t="shared" si="4"/>
        <v>875</v>
      </c>
      <c r="D22" s="6">
        <f t="shared" si="4"/>
        <v>0</v>
      </c>
      <c r="E22" s="33">
        <f t="shared" si="4"/>
        <v>79107</v>
      </c>
      <c r="F22" s="6">
        <f t="shared" si="4"/>
        <v>16740</v>
      </c>
      <c r="G22" s="6">
        <f t="shared" si="4"/>
        <v>938</v>
      </c>
      <c r="H22" s="6">
        <f t="shared" si="4"/>
        <v>28260</v>
      </c>
      <c r="I22" s="33">
        <f>SUM(B22:H22)</f>
        <v>259803</v>
      </c>
      <c r="J22" s="33">
        <f>SUM(J5:J21)</f>
        <v>27628</v>
      </c>
      <c r="K22" s="33">
        <f aca="true" t="shared" si="5" ref="K22:P22">SUM(K5:K21)</f>
        <v>4200</v>
      </c>
      <c r="L22" s="33">
        <f t="shared" si="5"/>
        <v>720</v>
      </c>
      <c r="M22" s="33">
        <f t="shared" si="5"/>
        <v>2100</v>
      </c>
      <c r="N22" s="33">
        <f t="shared" si="5"/>
        <v>742</v>
      </c>
      <c r="O22" s="33">
        <f t="shared" si="5"/>
        <v>11280</v>
      </c>
      <c r="P22" s="33">
        <f t="shared" si="5"/>
        <v>36300</v>
      </c>
      <c r="Q22" s="6">
        <f>SUM(Q5:Q21)</f>
        <v>0</v>
      </c>
    </row>
    <row r="23" spans="1:17" ht="9.75" customHeight="1">
      <c r="A23" s="72"/>
      <c r="B23" s="64"/>
      <c r="C23" s="65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</row>
    <row r="24" spans="1:17" ht="21" customHeight="1">
      <c r="A24" s="10" t="s">
        <v>19</v>
      </c>
      <c r="B24" s="114">
        <v>1111111111111</v>
      </c>
      <c r="C24" s="114"/>
      <c r="D24" s="114"/>
      <c r="E24" s="64"/>
      <c r="F24" s="9" t="s">
        <v>15</v>
      </c>
      <c r="G24" s="76"/>
      <c r="H24" s="76"/>
      <c r="I24" s="76"/>
      <c r="J24" s="4" t="s">
        <v>118</v>
      </c>
      <c r="K24" s="115" t="s">
        <v>119</v>
      </c>
      <c r="L24" s="64"/>
      <c r="M24" s="64"/>
      <c r="N24" s="64"/>
      <c r="O24" s="64"/>
      <c r="P24" s="64"/>
      <c r="Q24" s="64"/>
    </row>
    <row r="25" spans="1:17" ht="21" customHeight="1">
      <c r="A25" s="4" t="s">
        <v>20</v>
      </c>
      <c r="B25" s="76" t="s">
        <v>81</v>
      </c>
      <c r="C25" s="76"/>
      <c r="D25" s="76"/>
      <c r="E25" s="64"/>
      <c r="F25" s="9" t="s">
        <v>16</v>
      </c>
      <c r="G25" s="76"/>
      <c r="H25" s="76"/>
      <c r="I25" s="76"/>
      <c r="J25" s="4" t="s">
        <v>118</v>
      </c>
      <c r="K25" s="115"/>
      <c r="L25" s="64"/>
      <c r="M25" s="64"/>
      <c r="N25" s="64"/>
      <c r="O25" s="64"/>
      <c r="P25" s="64"/>
      <c r="Q25" s="64"/>
    </row>
    <row r="26" spans="1:17" ht="21" customHeight="1">
      <c r="A26" s="9" t="s">
        <v>18</v>
      </c>
      <c r="B26" s="76">
        <v>11111</v>
      </c>
      <c r="C26" s="76"/>
      <c r="D26" s="4"/>
      <c r="E26" s="64"/>
      <c r="F26" s="9" t="s">
        <v>17</v>
      </c>
      <c r="G26" s="76"/>
      <c r="H26" s="76"/>
      <c r="I26" s="76"/>
      <c r="J26" s="4" t="s">
        <v>118</v>
      </c>
      <c r="K26" s="115"/>
      <c r="L26" s="64"/>
      <c r="M26" s="64"/>
      <c r="N26" s="64"/>
      <c r="O26" s="64"/>
      <c r="P26" s="64"/>
      <c r="Q26" s="64"/>
    </row>
    <row r="27" spans="1:17" ht="21" customHeight="1">
      <c r="A27" s="9" t="s">
        <v>14</v>
      </c>
      <c r="B27" s="76" t="s">
        <v>122</v>
      </c>
      <c r="C27" s="76"/>
      <c r="D27" s="70" t="s">
        <v>123</v>
      </c>
      <c r="E27" s="64"/>
      <c r="F27" s="103" t="s">
        <v>99</v>
      </c>
      <c r="G27" s="103"/>
      <c r="H27" s="76" t="s">
        <v>120</v>
      </c>
      <c r="I27" s="76"/>
      <c r="J27" s="105" t="s">
        <v>121</v>
      </c>
      <c r="K27" s="105"/>
      <c r="L27" s="64"/>
      <c r="M27" s="64"/>
      <c r="N27" s="64"/>
      <c r="O27" s="64"/>
      <c r="P27" s="64"/>
      <c r="Q27" s="64"/>
    </row>
    <row r="28" spans="1:17" ht="21" customHeight="1">
      <c r="A28" s="9" t="s">
        <v>82</v>
      </c>
      <c r="B28" s="76"/>
      <c r="C28" s="76"/>
      <c r="D28" s="4"/>
      <c r="E28" s="64"/>
      <c r="F28" s="106">
        <v>8</v>
      </c>
      <c r="G28" s="107"/>
      <c r="H28" s="76"/>
      <c r="I28" s="76"/>
      <c r="J28" s="4"/>
      <c r="K28" s="71"/>
      <c r="L28" s="66"/>
      <c r="M28" s="66"/>
      <c r="N28" s="66"/>
      <c r="P28" s="66"/>
      <c r="Q28" s="66"/>
    </row>
    <row r="29" spans="1:17" ht="21" customHeight="1">
      <c r="A29" s="65"/>
      <c r="B29" s="64"/>
      <c r="C29" s="64"/>
      <c r="D29" s="64"/>
      <c r="E29" s="64"/>
      <c r="F29" s="64"/>
      <c r="G29" s="64"/>
      <c r="H29" s="64"/>
      <c r="I29" s="64"/>
      <c r="J29" s="64"/>
      <c r="K29" s="66"/>
      <c r="L29" s="66"/>
      <c r="M29" s="66"/>
      <c r="N29" s="66"/>
      <c r="O29" s="102" t="s">
        <v>128</v>
      </c>
      <c r="P29" s="66"/>
      <c r="Q29" s="66"/>
    </row>
    <row r="30" spans="1:17" ht="21" customHeight="1">
      <c r="A30" s="65"/>
      <c r="B30" s="64"/>
      <c r="C30" s="64"/>
      <c r="D30" s="64"/>
      <c r="E30" s="64"/>
      <c r="F30" s="64"/>
      <c r="G30" s="64"/>
      <c r="H30" s="64"/>
      <c r="I30" s="64"/>
      <c r="J30" s="64"/>
      <c r="K30" s="66"/>
      <c r="L30" s="66"/>
      <c r="M30" s="66"/>
      <c r="N30" s="66"/>
      <c r="O30" s="102"/>
      <c r="P30" s="66"/>
      <c r="Q30" s="66"/>
    </row>
    <row r="31" spans="1:17" ht="12.75" customHeight="1">
      <c r="A31" s="64"/>
      <c r="B31" s="64"/>
      <c r="C31" s="64"/>
      <c r="D31" s="64"/>
      <c r="E31" s="64"/>
      <c r="F31" s="64"/>
      <c r="G31" s="64"/>
      <c r="H31" s="64"/>
      <c r="I31" s="64"/>
      <c r="J31" s="104" t="s">
        <v>98</v>
      </c>
      <c r="K31" s="104"/>
      <c r="L31" s="64"/>
      <c r="M31" s="64"/>
      <c r="N31" s="66"/>
      <c r="O31" s="74"/>
      <c r="P31" s="66"/>
      <c r="Q31" s="66"/>
    </row>
    <row r="32" spans="1:17" ht="12.7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74"/>
      <c r="P32" s="64"/>
      <c r="Q32" s="64"/>
    </row>
    <row r="36" ht="12.75">
      <c r="C36" s="35"/>
    </row>
  </sheetData>
  <mergeCells count="22">
    <mergeCell ref="G24:I24"/>
    <mergeCell ref="K24:K26"/>
    <mergeCell ref="B25:D25"/>
    <mergeCell ref="G25:I25"/>
    <mergeCell ref="B26:C26"/>
    <mergeCell ref="G26:I26"/>
    <mergeCell ref="J31:K31"/>
    <mergeCell ref="J27:K27"/>
    <mergeCell ref="F28:G28"/>
    <mergeCell ref="A1:Q1"/>
    <mergeCell ref="H2:J2"/>
    <mergeCell ref="L2:N2"/>
    <mergeCell ref="P2:Q2"/>
    <mergeCell ref="D2:G2"/>
    <mergeCell ref="A2:C2"/>
    <mergeCell ref="B24:D24"/>
    <mergeCell ref="H28:I28"/>
    <mergeCell ref="O29:O30"/>
    <mergeCell ref="B27:C27"/>
    <mergeCell ref="F27:G27"/>
    <mergeCell ref="H27:I27"/>
    <mergeCell ref="B28:C28"/>
  </mergeCells>
  <printOptions/>
  <pageMargins left="0.6" right="0.6" top="0.6" bottom="0.6" header="0.5" footer="0.5"/>
  <pageSetup horizontalDpi="180" verticalDpi="180" orientation="landscape" paperSize="5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2010-12-07T17:46:54Z</cp:lastPrinted>
  <dcterms:created xsi:type="dcterms:W3CDTF">1996-10-14T23:33:28Z</dcterms:created>
  <dcterms:modified xsi:type="dcterms:W3CDTF">2010-12-07T18:19:04Z</dcterms:modified>
  <cp:category/>
  <cp:version/>
  <cp:contentType/>
  <cp:contentStatus/>
</cp:coreProperties>
</file>